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/>
  </bookViews>
  <sheets>
    <sheet name="全体順位" sheetId="6" r:id="rId1"/>
    <sheet name="1部" sheetId="2" r:id="rId2"/>
    <sheet name="2部A" sheetId="3" r:id="rId3"/>
    <sheet name="2部B" sheetId="7" r:id="rId4"/>
    <sheet name="3部A" sheetId="8" r:id="rId5"/>
    <sheet name="3部B" sheetId="9" r:id="rId6"/>
    <sheet name="3部C" sheetId="10" r:id="rId7"/>
    <sheet name="４部" sheetId="11" r:id="rId8"/>
    <sheet name="順位決定戦" sheetId="12" r:id="rId9"/>
  </sheets>
  <definedNames>
    <definedName name="_xlnm.Print_Area" localSheetId="0">全体順位!$A$1:$M$44</definedName>
  </definedNames>
  <calcPr calcId="162913"/>
</workbook>
</file>

<file path=xl/calcChain.xml><?xml version="1.0" encoding="utf-8"?>
<calcChain xmlns="http://schemas.openxmlformats.org/spreadsheetml/2006/main">
  <c r="AG16" i="9" l="1"/>
  <c r="AG14" i="9"/>
  <c r="AG12" i="9"/>
  <c r="AG10" i="9"/>
  <c r="AG8" i="9"/>
  <c r="AG6" i="9"/>
  <c r="AG4" i="9"/>
  <c r="AF16" i="9"/>
  <c r="AF14" i="9"/>
  <c r="AF12" i="9"/>
  <c r="AF10" i="9"/>
  <c r="AF8" i="9"/>
  <c r="AF6" i="9"/>
  <c r="AF4" i="9"/>
  <c r="AI21" i="11"/>
  <c r="AE21" i="11"/>
  <c r="AA21" i="11"/>
  <c r="W21" i="11"/>
  <c r="S21" i="11"/>
  <c r="O21" i="11"/>
  <c r="K21" i="11"/>
  <c r="G21" i="11"/>
  <c r="C21" i="11"/>
  <c r="AO20" i="11"/>
  <c r="AN20" i="11"/>
  <c r="AI20" i="11"/>
  <c r="AE20" i="11"/>
  <c r="AA20" i="11"/>
  <c r="W20" i="11"/>
  <c r="S20" i="11"/>
  <c r="O20" i="11"/>
  <c r="K20" i="11"/>
  <c r="G20" i="11"/>
  <c r="C20" i="11"/>
  <c r="AI19" i="11"/>
  <c r="AE19" i="11"/>
  <c r="AA19" i="11"/>
  <c r="W19" i="11"/>
  <c r="S19" i="11"/>
  <c r="O19" i="11"/>
  <c r="K19" i="11"/>
  <c r="G19" i="11"/>
  <c r="C19" i="11"/>
  <c r="AO18" i="11"/>
  <c r="AN18" i="11"/>
  <c r="AI18" i="11"/>
  <c r="AE18" i="11"/>
  <c r="AA18" i="11"/>
  <c r="W18" i="11"/>
  <c r="S18" i="11"/>
  <c r="O18" i="11"/>
  <c r="K18" i="11"/>
  <c r="G18" i="11"/>
  <c r="C18" i="11"/>
  <c r="AI17" i="11"/>
  <c r="AE17" i="11"/>
  <c r="AA17" i="11"/>
  <c r="W17" i="11"/>
  <c r="S17" i="11"/>
  <c r="O17" i="11"/>
  <c r="K17" i="11"/>
  <c r="G17" i="11"/>
  <c r="C17" i="11"/>
  <c r="AO16" i="11"/>
  <c r="AP16" i="11" s="1"/>
  <c r="AN16" i="11"/>
  <c r="AI16" i="11"/>
  <c r="AE16" i="11"/>
  <c r="AA16" i="11"/>
  <c r="W16" i="11"/>
  <c r="S16" i="11"/>
  <c r="O16" i="11"/>
  <c r="K16" i="11"/>
  <c r="G16" i="11"/>
  <c r="AM16" i="11" s="1"/>
  <c r="C16" i="11"/>
  <c r="AI15" i="11"/>
  <c r="AE15" i="11"/>
  <c r="AA15" i="11"/>
  <c r="W15" i="11"/>
  <c r="S15" i="11"/>
  <c r="O15" i="11"/>
  <c r="K15" i="11"/>
  <c r="G15" i="11"/>
  <c r="C15" i="11"/>
  <c r="AO14" i="11"/>
  <c r="AP14" i="11" s="1"/>
  <c r="AN14" i="11"/>
  <c r="AI14" i="11"/>
  <c r="AE14" i="11"/>
  <c r="AA14" i="11"/>
  <c r="W14" i="11"/>
  <c r="S14" i="11"/>
  <c r="O14" i="11"/>
  <c r="K14" i="11"/>
  <c r="G14" i="11"/>
  <c r="C14" i="11"/>
  <c r="AM14" i="11" s="1"/>
  <c r="AI13" i="11"/>
  <c r="AE13" i="11"/>
  <c r="AA13" i="11"/>
  <c r="W13" i="11"/>
  <c r="S13" i="11"/>
  <c r="O13" i="11"/>
  <c r="K13" i="11"/>
  <c r="G13" i="11"/>
  <c r="C13" i="11"/>
  <c r="AO12" i="11"/>
  <c r="AN12" i="11"/>
  <c r="AI12" i="11"/>
  <c r="AE12" i="11"/>
  <c r="AA12" i="11"/>
  <c r="W12" i="11"/>
  <c r="S12" i="11"/>
  <c r="O12" i="11"/>
  <c r="K12" i="11"/>
  <c r="G12" i="11"/>
  <c r="C12" i="11"/>
  <c r="AI11" i="11"/>
  <c r="AE11" i="11"/>
  <c r="AA11" i="11"/>
  <c r="W11" i="11"/>
  <c r="S11" i="11"/>
  <c r="O11" i="11"/>
  <c r="K11" i="11"/>
  <c r="G11" i="11"/>
  <c r="C11" i="11"/>
  <c r="AO10" i="11"/>
  <c r="AN10" i="11"/>
  <c r="AI10" i="11"/>
  <c r="AE10" i="11"/>
  <c r="AA10" i="11"/>
  <c r="W10" i="11"/>
  <c r="S10" i="11"/>
  <c r="O10" i="11"/>
  <c r="K10" i="11"/>
  <c r="G10" i="11"/>
  <c r="C10" i="11"/>
  <c r="AM10" i="11" s="1"/>
  <c r="AI9" i="11"/>
  <c r="AE9" i="11"/>
  <c r="AA9" i="11"/>
  <c r="W9" i="11"/>
  <c r="S9" i="11"/>
  <c r="O9" i="11"/>
  <c r="K9" i="11"/>
  <c r="G9" i="11"/>
  <c r="C9" i="11"/>
  <c r="AO8" i="11"/>
  <c r="AP8" i="11" s="1"/>
  <c r="AN8" i="11"/>
  <c r="AI8" i="11"/>
  <c r="AE8" i="11"/>
  <c r="AA8" i="11"/>
  <c r="W8" i="11"/>
  <c r="S8" i="11"/>
  <c r="O8" i="11"/>
  <c r="K8" i="11"/>
  <c r="G8" i="11"/>
  <c r="AM8" i="11" s="1"/>
  <c r="C8" i="11"/>
  <c r="AI7" i="11"/>
  <c r="AE7" i="11"/>
  <c r="AA7" i="11"/>
  <c r="W7" i="11"/>
  <c r="S7" i="11"/>
  <c r="O7" i="11"/>
  <c r="K7" i="11"/>
  <c r="G7" i="11"/>
  <c r="C7" i="11"/>
  <c r="AO6" i="11"/>
  <c r="AN6" i="11"/>
  <c r="AP6" i="11" s="1"/>
  <c r="AI6" i="11"/>
  <c r="AE6" i="11"/>
  <c r="AA6" i="11"/>
  <c r="W6" i="11"/>
  <c r="S6" i="11"/>
  <c r="O6" i="11"/>
  <c r="K6" i="11"/>
  <c r="G6" i="11"/>
  <c r="C6" i="11"/>
  <c r="AI5" i="11"/>
  <c r="AE5" i="11"/>
  <c r="AA5" i="11"/>
  <c r="W5" i="11"/>
  <c r="S5" i="11"/>
  <c r="O5" i="11"/>
  <c r="K5" i="11"/>
  <c r="G5" i="11"/>
  <c r="AO4" i="11"/>
  <c r="AN4" i="11"/>
  <c r="AP4" i="11" s="1"/>
  <c r="AI4" i="11"/>
  <c r="AE4" i="11"/>
  <c r="AA4" i="11"/>
  <c r="W4" i="11"/>
  <c r="S4" i="11"/>
  <c r="O4" i="11"/>
  <c r="K4" i="11"/>
  <c r="G4" i="11"/>
  <c r="AI2" i="11"/>
  <c r="AE2" i="11"/>
  <c r="AA2" i="11"/>
  <c r="W2" i="11"/>
  <c r="S2" i="11"/>
  <c r="O2" i="11"/>
  <c r="K2" i="11"/>
  <c r="G2" i="11"/>
  <c r="C2" i="11"/>
  <c r="AA17" i="10"/>
  <c r="W17" i="10"/>
  <c r="S17" i="10"/>
  <c r="O17" i="10"/>
  <c r="K17" i="10"/>
  <c r="G17" i="10"/>
  <c r="C17" i="10"/>
  <c r="AG16" i="10"/>
  <c r="AF16" i="10"/>
  <c r="AA16" i="10"/>
  <c r="W16" i="10"/>
  <c r="S16" i="10"/>
  <c r="O16" i="10"/>
  <c r="AE16" i="10" s="1"/>
  <c r="K16" i="10"/>
  <c r="G16" i="10"/>
  <c r="C16" i="10"/>
  <c r="AA15" i="10"/>
  <c r="W15" i="10"/>
  <c r="S15" i="10"/>
  <c r="O15" i="10"/>
  <c r="K15" i="10"/>
  <c r="G15" i="10"/>
  <c r="C15" i="10"/>
  <c r="AG14" i="10"/>
  <c r="AF14" i="10"/>
  <c r="AA14" i="10"/>
  <c r="W14" i="10"/>
  <c r="S14" i="10"/>
  <c r="O14" i="10"/>
  <c r="K14" i="10"/>
  <c r="G14" i="10"/>
  <c r="C14" i="10"/>
  <c r="AA13" i="10"/>
  <c r="W13" i="10"/>
  <c r="S13" i="10"/>
  <c r="O13" i="10"/>
  <c r="K13" i="10"/>
  <c r="G13" i="10"/>
  <c r="C13" i="10"/>
  <c r="AG12" i="10"/>
  <c r="AF12" i="10"/>
  <c r="AA12" i="10"/>
  <c r="W12" i="10"/>
  <c r="S12" i="10"/>
  <c r="O12" i="10"/>
  <c r="K12" i="10"/>
  <c r="G12" i="10"/>
  <c r="C12" i="10"/>
  <c r="AA11" i="10"/>
  <c r="W11" i="10"/>
  <c r="S11" i="10"/>
  <c r="O11" i="10"/>
  <c r="K11" i="10"/>
  <c r="G11" i="10"/>
  <c r="C11" i="10"/>
  <c r="AG10" i="10"/>
  <c r="AF10" i="10"/>
  <c r="AA10" i="10"/>
  <c r="W10" i="10"/>
  <c r="S10" i="10"/>
  <c r="O10" i="10"/>
  <c r="K10" i="10"/>
  <c r="G10" i="10"/>
  <c r="C10" i="10"/>
  <c r="AA9" i="10"/>
  <c r="W9" i="10"/>
  <c r="S9" i="10"/>
  <c r="O9" i="10"/>
  <c r="K9" i="10"/>
  <c r="G9" i="10"/>
  <c r="C9" i="10"/>
  <c r="AG8" i="10"/>
  <c r="AF8" i="10"/>
  <c r="AA8" i="10"/>
  <c r="W8" i="10"/>
  <c r="S8" i="10"/>
  <c r="O8" i="10"/>
  <c r="AE8" i="10" s="1"/>
  <c r="K8" i="10"/>
  <c r="G8" i="10"/>
  <c r="C8" i="10"/>
  <c r="AA7" i="10"/>
  <c r="W7" i="10"/>
  <c r="S7" i="10"/>
  <c r="O7" i="10"/>
  <c r="K7" i="10"/>
  <c r="G7" i="10"/>
  <c r="C7" i="10"/>
  <c r="AG6" i="10"/>
  <c r="AF6" i="10"/>
  <c r="AH6" i="10" s="1"/>
  <c r="AA6" i="10"/>
  <c r="W6" i="10"/>
  <c r="S6" i="10"/>
  <c r="O6" i="10"/>
  <c r="K6" i="10"/>
  <c r="G6" i="10"/>
  <c r="C6" i="10"/>
  <c r="AA5" i="10"/>
  <c r="W5" i="10"/>
  <c r="S5" i="10"/>
  <c r="O5" i="10"/>
  <c r="K5" i="10"/>
  <c r="G5" i="10"/>
  <c r="AG4" i="10"/>
  <c r="AF4" i="10"/>
  <c r="AH4" i="10" s="1"/>
  <c r="AA4" i="10"/>
  <c r="W4" i="10"/>
  <c r="S4" i="10"/>
  <c r="O4" i="10"/>
  <c r="K4" i="10"/>
  <c r="AE4" i="10" s="1"/>
  <c r="G4" i="10"/>
  <c r="AA2" i="10"/>
  <c r="W2" i="10"/>
  <c r="S2" i="10"/>
  <c r="O2" i="10"/>
  <c r="K2" i="10"/>
  <c r="G2" i="10"/>
  <c r="C2" i="10"/>
  <c r="AP10" i="11" l="1"/>
  <c r="AM12" i="11"/>
  <c r="AP12" i="11"/>
  <c r="AM6" i="11"/>
  <c r="AM18" i="11"/>
  <c r="AM4" i="11"/>
  <c r="AQ4" i="11" s="1"/>
  <c r="AP18" i="11"/>
  <c r="AM20" i="11"/>
  <c r="AQ20" i="11" s="1"/>
  <c r="AP20" i="11"/>
  <c r="AE10" i="10"/>
  <c r="AH12" i="10"/>
  <c r="AH14" i="10"/>
  <c r="AE6" i="10"/>
  <c r="AE14" i="10"/>
  <c r="AH8" i="10"/>
  <c r="AH10" i="10"/>
  <c r="AE12" i="10"/>
  <c r="AH16" i="10"/>
  <c r="AQ14" i="11" l="1"/>
  <c r="AQ18" i="11"/>
  <c r="AQ6" i="11"/>
  <c r="AQ10" i="11"/>
  <c r="AQ16" i="11"/>
  <c r="AQ12" i="11"/>
  <c r="AQ8" i="11"/>
  <c r="AI4" i="10"/>
  <c r="AI14" i="10"/>
  <c r="AI10" i="10"/>
  <c r="AI12" i="10"/>
  <c r="AI8" i="10"/>
  <c r="AI16" i="10"/>
  <c r="AI6" i="10"/>
  <c r="AA17" i="9"/>
  <c r="W17" i="9"/>
  <c r="S17" i="9"/>
  <c r="O17" i="9"/>
  <c r="K17" i="9"/>
  <c r="G17" i="9"/>
  <c r="C17" i="9"/>
  <c r="AA16" i="9"/>
  <c r="W16" i="9"/>
  <c r="S16" i="9"/>
  <c r="O16" i="9"/>
  <c r="K16" i="9"/>
  <c r="G16" i="9"/>
  <c r="C16" i="9"/>
  <c r="AA15" i="9"/>
  <c r="W15" i="9"/>
  <c r="S15" i="9"/>
  <c r="O15" i="9"/>
  <c r="K15" i="9"/>
  <c r="G15" i="9"/>
  <c r="C15" i="9"/>
  <c r="AA14" i="9"/>
  <c r="W14" i="9"/>
  <c r="S14" i="9"/>
  <c r="O14" i="9"/>
  <c r="K14" i="9"/>
  <c r="G14" i="9"/>
  <c r="C14" i="9"/>
  <c r="AE14" i="9" s="1"/>
  <c r="AA13" i="9"/>
  <c r="W13" i="9"/>
  <c r="S13" i="9"/>
  <c r="O13" i="9"/>
  <c r="K13" i="9"/>
  <c r="G13" i="9"/>
  <c r="C13" i="9"/>
  <c r="AH12" i="9"/>
  <c r="AA12" i="9"/>
  <c r="W12" i="9"/>
  <c r="S12" i="9"/>
  <c r="O12" i="9"/>
  <c r="K12" i="9"/>
  <c r="G12" i="9"/>
  <c r="C12" i="9"/>
  <c r="AA11" i="9"/>
  <c r="W11" i="9"/>
  <c r="S11" i="9"/>
  <c r="O11" i="9"/>
  <c r="K11" i="9"/>
  <c r="G11" i="9"/>
  <c r="C11" i="9"/>
  <c r="AH10" i="9"/>
  <c r="AA10" i="9"/>
  <c r="W10" i="9"/>
  <c r="S10" i="9"/>
  <c r="O10" i="9"/>
  <c r="K10" i="9"/>
  <c r="G10" i="9"/>
  <c r="C10" i="9"/>
  <c r="AA9" i="9"/>
  <c r="W9" i="9"/>
  <c r="S9" i="9"/>
  <c r="O9" i="9"/>
  <c r="K9" i="9"/>
  <c r="G9" i="9"/>
  <c r="C9" i="9"/>
  <c r="AA8" i="9"/>
  <c r="W8" i="9"/>
  <c r="S8" i="9"/>
  <c r="O8" i="9"/>
  <c r="K8" i="9"/>
  <c r="G8" i="9"/>
  <c r="C8" i="9"/>
  <c r="AA7" i="9"/>
  <c r="W7" i="9"/>
  <c r="S7" i="9"/>
  <c r="O7" i="9"/>
  <c r="K7" i="9"/>
  <c r="G7" i="9"/>
  <c r="C7" i="9"/>
  <c r="AA6" i="9"/>
  <c r="W6" i="9"/>
  <c r="S6" i="9"/>
  <c r="O6" i="9"/>
  <c r="K6" i="9"/>
  <c r="G6" i="9"/>
  <c r="C6" i="9"/>
  <c r="AA5" i="9"/>
  <c r="W5" i="9"/>
  <c r="S5" i="9"/>
  <c r="O5" i="9"/>
  <c r="K5" i="9"/>
  <c r="G5" i="9"/>
  <c r="AA4" i="9"/>
  <c r="W4" i="9"/>
  <c r="S4" i="9"/>
  <c r="O4" i="9"/>
  <c r="K4" i="9"/>
  <c r="G4" i="9"/>
  <c r="AA2" i="9"/>
  <c r="W2" i="9"/>
  <c r="S2" i="9"/>
  <c r="O2" i="9"/>
  <c r="K2" i="9"/>
  <c r="G2" i="9"/>
  <c r="C2" i="9"/>
  <c r="AA17" i="8"/>
  <c r="W17" i="8"/>
  <c r="S17" i="8"/>
  <c r="O17" i="8"/>
  <c r="K17" i="8"/>
  <c r="G17" i="8"/>
  <c r="C17" i="8"/>
  <c r="AG16" i="8"/>
  <c r="AF16" i="8"/>
  <c r="AH16" i="8" s="1"/>
  <c r="AE16" i="8"/>
  <c r="AA16" i="8"/>
  <c r="W16" i="8"/>
  <c r="S16" i="8"/>
  <c r="O16" i="8"/>
  <c r="K16" i="8"/>
  <c r="G16" i="8"/>
  <c r="C16" i="8"/>
  <c r="AA15" i="8"/>
  <c r="W15" i="8"/>
  <c r="S15" i="8"/>
  <c r="O15" i="8"/>
  <c r="K15" i="8"/>
  <c r="G15" i="8"/>
  <c r="C15" i="8"/>
  <c r="AG14" i="8"/>
  <c r="AF14" i="8"/>
  <c r="AA14" i="8"/>
  <c r="W14" i="8"/>
  <c r="S14" i="8"/>
  <c r="O14" i="8"/>
  <c r="K14" i="8"/>
  <c r="G14" i="8"/>
  <c r="C14" i="8"/>
  <c r="AA13" i="8"/>
  <c r="W13" i="8"/>
  <c r="S13" i="8"/>
  <c r="O13" i="8"/>
  <c r="K13" i="8"/>
  <c r="G13" i="8"/>
  <c r="C13" i="8"/>
  <c r="AG12" i="8"/>
  <c r="AF12" i="8"/>
  <c r="AA12" i="8"/>
  <c r="W12" i="8"/>
  <c r="S12" i="8"/>
  <c r="O12" i="8"/>
  <c r="K12" i="8"/>
  <c r="G12" i="8"/>
  <c r="C12" i="8"/>
  <c r="AA11" i="8"/>
  <c r="W11" i="8"/>
  <c r="S11" i="8"/>
  <c r="O11" i="8"/>
  <c r="K11" i="8"/>
  <c r="G11" i="8"/>
  <c r="C11" i="8"/>
  <c r="AG10" i="8"/>
  <c r="AF10" i="8"/>
  <c r="AA10" i="8"/>
  <c r="W10" i="8"/>
  <c r="S10" i="8"/>
  <c r="O10" i="8"/>
  <c r="K10" i="8"/>
  <c r="G10" i="8"/>
  <c r="C10" i="8"/>
  <c r="AE10" i="8" s="1"/>
  <c r="AA9" i="8"/>
  <c r="W9" i="8"/>
  <c r="S9" i="8"/>
  <c r="O9" i="8"/>
  <c r="K9" i="8"/>
  <c r="G9" i="8"/>
  <c r="C9" i="8"/>
  <c r="AG8" i="8"/>
  <c r="AH8" i="8" s="1"/>
  <c r="AF8" i="8"/>
  <c r="AA8" i="8"/>
  <c r="W8" i="8"/>
  <c r="S8" i="8"/>
  <c r="O8" i="8"/>
  <c r="K8" i="8"/>
  <c r="G8" i="8"/>
  <c r="C8" i="8"/>
  <c r="AA7" i="8"/>
  <c r="W7" i="8"/>
  <c r="S7" i="8"/>
  <c r="O7" i="8"/>
  <c r="K7" i="8"/>
  <c r="G7" i="8"/>
  <c r="C7" i="8"/>
  <c r="AG6" i="8"/>
  <c r="AF6" i="8"/>
  <c r="AA6" i="8"/>
  <c r="W6" i="8"/>
  <c r="S6" i="8"/>
  <c r="O6" i="8"/>
  <c r="K6" i="8"/>
  <c r="G6" i="8"/>
  <c r="C6" i="8"/>
  <c r="AA5" i="8"/>
  <c r="W5" i="8"/>
  <c r="S5" i="8"/>
  <c r="O5" i="8"/>
  <c r="K5" i="8"/>
  <c r="G5" i="8"/>
  <c r="AG4" i="8"/>
  <c r="AF4" i="8"/>
  <c r="AA4" i="8"/>
  <c r="W4" i="8"/>
  <c r="S4" i="8"/>
  <c r="O4" i="8"/>
  <c r="K4" i="8"/>
  <c r="G4" i="8"/>
  <c r="AA2" i="8"/>
  <c r="W2" i="8"/>
  <c r="S2" i="8"/>
  <c r="O2" i="8"/>
  <c r="K2" i="8"/>
  <c r="G2" i="8"/>
  <c r="C2" i="8"/>
  <c r="AE19" i="7"/>
  <c r="AA19" i="7"/>
  <c r="W19" i="7"/>
  <c r="S19" i="7"/>
  <c r="O19" i="7"/>
  <c r="K19" i="7"/>
  <c r="G19" i="7"/>
  <c r="C19" i="7"/>
  <c r="AK18" i="7"/>
  <c r="AJ18" i="7"/>
  <c r="AL18" i="7" s="1"/>
  <c r="AE18" i="7"/>
  <c r="AA18" i="7"/>
  <c r="W18" i="7"/>
  <c r="S18" i="7"/>
  <c r="O18" i="7"/>
  <c r="K18" i="7"/>
  <c r="G18" i="7"/>
  <c r="C18" i="7"/>
  <c r="AI18" i="7" s="1"/>
  <c r="AE17" i="7"/>
  <c r="AA17" i="7"/>
  <c r="W17" i="7"/>
  <c r="S17" i="7"/>
  <c r="O17" i="7"/>
  <c r="K17" i="7"/>
  <c r="G17" i="7"/>
  <c r="C17" i="7"/>
  <c r="AK16" i="7"/>
  <c r="AJ16" i="7"/>
  <c r="AE16" i="7"/>
  <c r="AA16" i="7"/>
  <c r="W16" i="7"/>
  <c r="S16" i="7"/>
  <c r="O16" i="7"/>
  <c r="K16" i="7"/>
  <c r="G16" i="7"/>
  <c r="C16" i="7"/>
  <c r="AE15" i="7"/>
  <c r="AA15" i="7"/>
  <c r="W15" i="7"/>
  <c r="S15" i="7"/>
  <c r="O15" i="7"/>
  <c r="K15" i="7"/>
  <c r="G15" i="7"/>
  <c r="C15" i="7"/>
  <c r="AK14" i="7"/>
  <c r="AJ14" i="7"/>
  <c r="AE14" i="7"/>
  <c r="AA14" i="7"/>
  <c r="W14" i="7"/>
  <c r="S14" i="7"/>
  <c r="O14" i="7"/>
  <c r="K14" i="7"/>
  <c r="G14" i="7"/>
  <c r="C14" i="7"/>
  <c r="AE13" i="7"/>
  <c r="AA13" i="7"/>
  <c r="W13" i="7"/>
  <c r="S13" i="7"/>
  <c r="O13" i="7"/>
  <c r="K13" i="7"/>
  <c r="G13" i="7"/>
  <c r="C13" i="7"/>
  <c r="AK12" i="7"/>
  <c r="AJ12" i="7"/>
  <c r="AE12" i="7"/>
  <c r="AA12" i="7"/>
  <c r="W12" i="7"/>
  <c r="S12" i="7"/>
  <c r="O12" i="7"/>
  <c r="K12" i="7"/>
  <c r="G12" i="7"/>
  <c r="C12" i="7"/>
  <c r="AE11" i="7"/>
  <c r="AA11" i="7"/>
  <c r="W11" i="7"/>
  <c r="S11" i="7"/>
  <c r="O11" i="7"/>
  <c r="K11" i="7"/>
  <c r="G11" i="7"/>
  <c r="C11" i="7"/>
  <c r="AK10" i="7"/>
  <c r="AJ10" i="7"/>
  <c r="AE10" i="7"/>
  <c r="AA10" i="7"/>
  <c r="W10" i="7"/>
  <c r="S10" i="7"/>
  <c r="O10" i="7"/>
  <c r="K10" i="7"/>
  <c r="G10" i="7"/>
  <c r="C10" i="7"/>
  <c r="AE9" i="7"/>
  <c r="AA9" i="7"/>
  <c r="W9" i="7"/>
  <c r="S9" i="7"/>
  <c r="O9" i="7"/>
  <c r="K9" i="7"/>
  <c r="G9" i="7"/>
  <c r="C9" i="7"/>
  <c r="AK8" i="7"/>
  <c r="AJ8" i="7"/>
  <c r="AL8" i="7" s="1"/>
  <c r="AE8" i="7"/>
  <c r="AA8" i="7"/>
  <c r="W8" i="7"/>
  <c r="S8" i="7"/>
  <c r="O8" i="7"/>
  <c r="K8" i="7"/>
  <c r="G8" i="7"/>
  <c r="C8" i="7"/>
  <c r="AE7" i="7"/>
  <c r="AA7" i="7"/>
  <c r="W7" i="7"/>
  <c r="S7" i="7"/>
  <c r="O7" i="7"/>
  <c r="K7" i="7"/>
  <c r="G7" i="7"/>
  <c r="C7" i="7"/>
  <c r="AK6" i="7"/>
  <c r="AJ6" i="7"/>
  <c r="AE6" i="7"/>
  <c r="AA6" i="7"/>
  <c r="W6" i="7"/>
  <c r="S6" i="7"/>
  <c r="O6" i="7"/>
  <c r="K6" i="7"/>
  <c r="G6" i="7"/>
  <c r="C6" i="7"/>
  <c r="AE5" i="7"/>
  <c r="AA5" i="7"/>
  <c r="W5" i="7"/>
  <c r="S5" i="7"/>
  <c r="O5" i="7"/>
  <c r="K5" i="7"/>
  <c r="G5" i="7"/>
  <c r="AK4" i="7"/>
  <c r="AJ4" i="7"/>
  <c r="AE4" i="7"/>
  <c r="AA4" i="7"/>
  <c r="W4" i="7"/>
  <c r="S4" i="7"/>
  <c r="O4" i="7"/>
  <c r="K4" i="7"/>
  <c r="G4" i="7"/>
  <c r="AI4" i="7" s="1"/>
  <c r="AE2" i="7"/>
  <c r="AA2" i="7"/>
  <c r="W2" i="7"/>
  <c r="S2" i="7"/>
  <c r="O2" i="7"/>
  <c r="K2" i="7"/>
  <c r="G2" i="7"/>
  <c r="C2" i="7"/>
  <c r="AE19" i="3"/>
  <c r="AA19" i="3"/>
  <c r="W19" i="3"/>
  <c r="S19" i="3"/>
  <c r="O19" i="3"/>
  <c r="K19" i="3"/>
  <c r="G19" i="3"/>
  <c r="C19" i="3"/>
  <c r="AK18" i="3"/>
  <c r="AJ18" i="3"/>
  <c r="AE18" i="3"/>
  <c r="AA18" i="3"/>
  <c r="W18" i="3"/>
  <c r="S18" i="3"/>
  <c r="O18" i="3"/>
  <c r="K18" i="3"/>
  <c r="G18" i="3"/>
  <c r="C18" i="3"/>
  <c r="AE17" i="3"/>
  <c r="AA17" i="3"/>
  <c r="W17" i="3"/>
  <c r="S17" i="3"/>
  <c r="O17" i="3"/>
  <c r="K17" i="3"/>
  <c r="G17" i="3"/>
  <c r="C17" i="3"/>
  <c r="AK16" i="3"/>
  <c r="AJ16" i="3"/>
  <c r="AE16" i="3"/>
  <c r="AA16" i="3"/>
  <c r="W16" i="3"/>
  <c r="S16" i="3"/>
  <c r="O16" i="3"/>
  <c r="K16" i="3"/>
  <c r="G16" i="3"/>
  <c r="C16" i="3"/>
  <c r="AE15" i="3"/>
  <c r="AA15" i="3"/>
  <c r="W15" i="3"/>
  <c r="S15" i="3"/>
  <c r="O15" i="3"/>
  <c r="K15" i="3"/>
  <c r="G15" i="3"/>
  <c r="C15" i="3"/>
  <c r="AK14" i="3"/>
  <c r="AJ14" i="3"/>
  <c r="AE14" i="3"/>
  <c r="AA14" i="3"/>
  <c r="W14" i="3"/>
  <c r="S14" i="3"/>
  <c r="O14" i="3"/>
  <c r="K14" i="3"/>
  <c r="G14" i="3"/>
  <c r="C14" i="3"/>
  <c r="AE13" i="3"/>
  <c r="AA13" i="3"/>
  <c r="W13" i="3"/>
  <c r="S13" i="3"/>
  <c r="O13" i="3"/>
  <c r="K13" i="3"/>
  <c r="G13" i="3"/>
  <c r="C13" i="3"/>
  <c r="AK12" i="3"/>
  <c r="AJ12" i="3"/>
  <c r="AE12" i="3"/>
  <c r="AA12" i="3"/>
  <c r="W12" i="3"/>
  <c r="S12" i="3"/>
  <c r="O12" i="3"/>
  <c r="K12" i="3"/>
  <c r="G12" i="3"/>
  <c r="C12" i="3"/>
  <c r="AE11" i="3"/>
  <c r="AA11" i="3"/>
  <c r="W11" i="3"/>
  <c r="S11" i="3"/>
  <c r="O11" i="3"/>
  <c r="K11" i="3"/>
  <c r="G11" i="3"/>
  <c r="C11" i="3"/>
  <c r="AK10" i="3"/>
  <c r="AJ10" i="3"/>
  <c r="AL10" i="3" s="1"/>
  <c r="AE10" i="3"/>
  <c r="AA10" i="3"/>
  <c r="W10" i="3"/>
  <c r="S10" i="3"/>
  <c r="O10" i="3"/>
  <c r="K10" i="3"/>
  <c r="G10" i="3"/>
  <c r="C10" i="3"/>
  <c r="AI10" i="3" s="1"/>
  <c r="AE9" i="3"/>
  <c r="AA9" i="3"/>
  <c r="W9" i="3"/>
  <c r="S9" i="3"/>
  <c r="O9" i="3"/>
  <c r="K9" i="3"/>
  <c r="G9" i="3"/>
  <c r="C9" i="3"/>
  <c r="AK8" i="3"/>
  <c r="AJ8" i="3"/>
  <c r="AE8" i="3"/>
  <c r="AA8" i="3"/>
  <c r="W8" i="3"/>
  <c r="S8" i="3"/>
  <c r="O8" i="3"/>
  <c r="K8" i="3"/>
  <c r="G8" i="3"/>
  <c r="C8" i="3"/>
  <c r="AE7" i="3"/>
  <c r="AA7" i="3"/>
  <c r="W7" i="3"/>
  <c r="S7" i="3"/>
  <c r="O7" i="3"/>
  <c r="K7" i="3"/>
  <c r="G7" i="3"/>
  <c r="C7" i="3"/>
  <c r="AK6" i="3"/>
  <c r="AJ6" i="3"/>
  <c r="AL6" i="3" s="1"/>
  <c r="AE6" i="3"/>
  <c r="AA6" i="3"/>
  <c r="W6" i="3"/>
  <c r="S6" i="3"/>
  <c r="O6" i="3"/>
  <c r="K6" i="3"/>
  <c r="G6" i="3"/>
  <c r="C6" i="3"/>
  <c r="AI6" i="3" s="1"/>
  <c r="AE5" i="3"/>
  <c r="AA5" i="3"/>
  <c r="W5" i="3"/>
  <c r="S5" i="3"/>
  <c r="O5" i="3"/>
  <c r="K5" i="3"/>
  <c r="G5" i="3"/>
  <c r="AK4" i="3"/>
  <c r="AJ4" i="3"/>
  <c r="AE4" i="3"/>
  <c r="AA4" i="3"/>
  <c r="W4" i="3"/>
  <c r="S4" i="3"/>
  <c r="O4" i="3"/>
  <c r="K4" i="3"/>
  <c r="G4" i="3"/>
  <c r="AE2" i="3"/>
  <c r="AA2" i="3"/>
  <c r="W2" i="3"/>
  <c r="S2" i="3"/>
  <c r="O2" i="3"/>
  <c r="K2" i="3"/>
  <c r="G2" i="3"/>
  <c r="C2" i="3"/>
  <c r="AM23" i="2"/>
  <c r="AI23" i="2"/>
  <c r="AE23" i="2"/>
  <c r="AA23" i="2"/>
  <c r="W23" i="2"/>
  <c r="S23" i="2"/>
  <c r="O23" i="2"/>
  <c r="K23" i="2"/>
  <c r="G23" i="2"/>
  <c r="C23" i="2"/>
  <c r="AS22" i="2"/>
  <c r="AR22" i="2"/>
  <c r="AM22" i="2"/>
  <c r="AI22" i="2"/>
  <c r="AE22" i="2"/>
  <c r="AA22" i="2"/>
  <c r="W22" i="2"/>
  <c r="S22" i="2"/>
  <c r="O22" i="2"/>
  <c r="K22" i="2"/>
  <c r="G22" i="2"/>
  <c r="C22" i="2"/>
  <c r="AQ22" i="2" s="1"/>
  <c r="AM21" i="2"/>
  <c r="AI21" i="2"/>
  <c r="AE21" i="2"/>
  <c r="AA21" i="2"/>
  <c r="W21" i="2"/>
  <c r="S21" i="2"/>
  <c r="O21" i="2"/>
  <c r="K21" i="2"/>
  <c r="G21" i="2"/>
  <c r="C21" i="2"/>
  <c r="AS20" i="2"/>
  <c r="AR20" i="2"/>
  <c r="AT20" i="2" s="1"/>
  <c r="AM20" i="2"/>
  <c r="AI20" i="2"/>
  <c r="AE20" i="2"/>
  <c r="AA20" i="2"/>
  <c r="W20" i="2"/>
  <c r="S20" i="2"/>
  <c r="O20" i="2"/>
  <c r="K20" i="2"/>
  <c r="G20" i="2"/>
  <c r="C20" i="2"/>
  <c r="AM19" i="2"/>
  <c r="AI19" i="2"/>
  <c r="AE19" i="2"/>
  <c r="AA19" i="2"/>
  <c r="W19" i="2"/>
  <c r="S19" i="2"/>
  <c r="O19" i="2"/>
  <c r="K19" i="2"/>
  <c r="G19" i="2"/>
  <c r="C19" i="2"/>
  <c r="AS18" i="2"/>
  <c r="AR18" i="2"/>
  <c r="AM18" i="2"/>
  <c r="AI18" i="2"/>
  <c r="AE18" i="2"/>
  <c r="AA18" i="2"/>
  <c r="W18" i="2"/>
  <c r="S18" i="2"/>
  <c r="O18" i="2"/>
  <c r="K18" i="2"/>
  <c r="G18" i="2"/>
  <c r="AQ18" i="2" s="1"/>
  <c r="C18" i="2"/>
  <c r="AM17" i="2"/>
  <c r="AI17" i="2"/>
  <c r="AE17" i="2"/>
  <c r="AA17" i="2"/>
  <c r="W17" i="2"/>
  <c r="S17" i="2"/>
  <c r="O17" i="2"/>
  <c r="K17" i="2"/>
  <c r="G17" i="2"/>
  <c r="C17" i="2"/>
  <c r="AS16" i="2"/>
  <c r="AR16" i="2"/>
  <c r="AM16" i="2"/>
  <c r="AI16" i="2"/>
  <c r="AE16" i="2"/>
  <c r="AA16" i="2"/>
  <c r="W16" i="2"/>
  <c r="S16" i="2"/>
  <c r="O16" i="2"/>
  <c r="K16" i="2"/>
  <c r="G16" i="2"/>
  <c r="C16" i="2"/>
  <c r="AM15" i="2"/>
  <c r="AI15" i="2"/>
  <c r="AE15" i="2"/>
  <c r="AA15" i="2"/>
  <c r="W15" i="2"/>
  <c r="S15" i="2"/>
  <c r="O15" i="2"/>
  <c r="K15" i="2"/>
  <c r="G15" i="2"/>
  <c r="C15" i="2"/>
  <c r="AS14" i="2"/>
  <c r="AR14" i="2"/>
  <c r="AM14" i="2"/>
  <c r="AI14" i="2"/>
  <c r="AE14" i="2"/>
  <c r="AA14" i="2"/>
  <c r="W14" i="2"/>
  <c r="S14" i="2"/>
  <c r="O14" i="2"/>
  <c r="K14" i="2"/>
  <c r="G14" i="2"/>
  <c r="C14" i="2"/>
  <c r="AM13" i="2"/>
  <c r="AI13" i="2"/>
  <c r="AE13" i="2"/>
  <c r="AA13" i="2"/>
  <c r="W13" i="2"/>
  <c r="S13" i="2"/>
  <c r="O13" i="2"/>
  <c r="K13" i="2"/>
  <c r="G13" i="2"/>
  <c r="C13" i="2"/>
  <c r="AS12" i="2"/>
  <c r="AR12" i="2"/>
  <c r="AM12" i="2"/>
  <c r="AI12" i="2"/>
  <c r="AE12" i="2"/>
  <c r="AA12" i="2"/>
  <c r="W12" i="2"/>
  <c r="S12" i="2"/>
  <c r="O12" i="2"/>
  <c r="K12" i="2"/>
  <c r="G12" i="2"/>
  <c r="C12" i="2"/>
  <c r="AM11" i="2"/>
  <c r="AI11" i="2"/>
  <c r="AE11" i="2"/>
  <c r="AA11" i="2"/>
  <c r="W11" i="2"/>
  <c r="S11" i="2"/>
  <c r="O11" i="2"/>
  <c r="K11" i="2"/>
  <c r="G11" i="2"/>
  <c r="C11" i="2"/>
  <c r="AS10" i="2"/>
  <c r="AR10" i="2"/>
  <c r="AM10" i="2"/>
  <c r="AI10" i="2"/>
  <c r="AE10" i="2"/>
  <c r="AA10" i="2"/>
  <c r="W10" i="2"/>
  <c r="S10" i="2"/>
  <c r="O10" i="2"/>
  <c r="K10" i="2"/>
  <c r="G10" i="2"/>
  <c r="C10" i="2"/>
  <c r="AM9" i="2"/>
  <c r="AI9" i="2"/>
  <c r="AE9" i="2"/>
  <c r="AA9" i="2"/>
  <c r="W9" i="2"/>
  <c r="S9" i="2"/>
  <c r="O9" i="2"/>
  <c r="K9" i="2"/>
  <c r="G9" i="2"/>
  <c r="C9" i="2"/>
  <c r="AS8" i="2"/>
  <c r="AR8" i="2"/>
  <c r="AM8" i="2"/>
  <c r="AI8" i="2"/>
  <c r="AE8" i="2"/>
  <c r="AA8" i="2"/>
  <c r="W8" i="2"/>
  <c r="S8" i="2"/>
  <c r="O8" i="2"/>
  <c r="K8" i="2"/>
  <c r="G8" i="2"/>
  <c r="C8" i="2"/>
  <c r="AM7" i="2"/>
  <c r="AI7" i="2"/>
  <c r="AE7" i="2"/>
  <c r="AA7" i="2"/>
  <c r="W7" i="2"/>
  <c r="S7" i="2"/>
  <c r="O7" i="2"/>
  <c r="K7" i="2"/>
  <c r="G7" i="2"/>
  <c r="C7" i="2"/>
  <c r="AS6" i="2"/>
  <c r="AT6" i="2" s="1"/>
  <c r="AR6" i="2"/>
  <c r="AM6" i="2"/>
  <c r="AI6" i="2"/>
  <c r="AE6" i="2"/>
  <c r="AA6" i="2"/>
  <c r="W6" i="2"/>
  <c r="S6" i="2"/>
  <c r="O6" i="2"/>
  <c r="K6" i="2"/>
  <c r="G6" i="2"/>
  <c r="C6" i="2"/>
  <c r="AM5" i="2"/>
  <c r="AI5" i="2"/>
  <c r="AE5" i="2"/>
  <c r="AA5" i="2"/>
  <c r="W5" i="2"/>
  <c r="S5" i="2"/>
  <c r="O5" i="2"/>
  <c r="K5" i="2"/>
  <c r="G5" i="2"/>
  <c r="AS4" i="2"/>
  <c r="AR4" i="2"/>
  <c r="AT4" i="2" s="1"/>
  <c r="AM4" i="2"/>
  <c r="AI4" i="2"/>
  <c r="AE4" i="2"/>
  <c r="AA4" i="2"/>
  <c r="W4" i="2"/>
  <c r="S4" i="2"/>
  <c r="O4" i="2"/>
  <c r="K4" i="2"/>
  <c r="G4" i="2"/>
  <c r="AE16" i="9" l="1"/>
  <c r="AE4" i="9"/>
  <c r="AH6" i="9"/>
  <c r="AH8" i="9"/>
  <c r="AE10" i="9"/>
  <c r="AH4" i="9"/>
  <c r="AE8" i="9"/>
  <c r="AE6" i="9"/>
  <c r="AE12" i="9"/>
  <c r="AH14" i="9"/>
  <c r="AH16" i="9"/>
  <c r="AH12" i="8"/>
  <c r="AH14" i="8"/>
  <c r="AH4" i="8"/>
  <c r="AH6" i="8"/>
  <c r="AE4" i="8"/>
  <c r="AE12" i="8"/>
  <c r="AE8" i="8"/>
  <c r="AE14" i="8"/>
  <c r="AI14" i="8" s="1"/>
  <c r="AE6" i="8"/>
  <c r="AH10" i="8"/>
  <c r="AL6" i="7"/>
  <c r="AL14" i="7"/>
  <c r="AI8" i="7"/>
  <c r="AL12" i="7"/>
  <c r="AL16" i="7"/>
  <c r="AI16" i="7"/>
  <c r="AI6" i="7"/>
  <c r="AI10" i="7"/>
  <c r="AL10" i="7"/>
  <c r="AL4" i="7"/>
  <c r="AI12" i="7"/>
  <c r="AI14" i="7"/>
  <c r="AM14" i="7" s="1"/>
  <c r="AI18" i="3"/>
  <c r="AL18" i="3"/>
  <c r="AI4" i="3"/>
  <c r="AL4" i="3"/>
  <c r="AI12" i="3"/>
  <c r="AL12" i="3"/>
  <c r="AL16" i="3"/>
  <c r="AI16" i="3"/>
  <c r="AI8" i="3"/>
  <c r="AM6" i="3" s="1"/>
  <c r="AL8" i="3"/>
  <c r="AI14" i="3"/>
  <c r="AL14" i="3"/>
  <c r="AQ12" i="2"/>
  <c r="AQ4" i="2"/>
  <c r="AT12" i="2"/>
  <c r="AT16" i="2"/>
  <c r="AQ16" i="2"/>
  <c r="AQ14" i="2"/>
  <c r="AQ20" i="2"/>
  <c r="AT22" i="2"/>
  <c r="AQ8" i="2"/>
  <c r="AQ10" i="2"/>
  <c r="AT10" i="2"/>
  <c r="AQ6" i="2"/>
  <c r="AT8" i="2"/>
  <c r="AT14" i="2"/>
  <c r="AT18" i="2"/>
  <c r="AI6" i="9" l="1"/>
  <c r="AI8" i="9"/>
  <c r="AI12" i="9"/>
  <c r="AI14" i="9"/>
  <c r="AI16" i="9"/>
  <c r="AI10" i="9"/>
  <c r="AI4" i="9"/>
  <c r="AI16" i="8"/>
  <c r="AI8" i="8"/>
  <c r="AI4" i="8"/>
  <c r="AI10" i="8"/>
  <c r="AI12" i="8"/>
  <c r="AI6" i="8"/>
  <c r="AM10" i="7"/>
  <c r="AM6" i="7"/>
  <c r="AM12" i="7"/>
  <c r="AM4" i="7"/>
  <c r="AM8" i="7"/>
  <c r="AM16" i="7"/>
  <c r="AM18" i="7"/>
  <c r="AM14" i="3"/>
  <c r="AM8" i="3"/>
  <c r="AM12" i="3"/>
  <c r="AM18" i="3"/>
  <c r="AM4" i="3"/>
  <c r="AM10" i="3"/>
  <c r="AM16" i="3"/>
  <c r="AU14" i="2"/>
  <c r="AU4" i="2"/>
  <c r="AU10" i="2"/>
  <c r="AU8" i="2"/>
  <c r="AU18" i="2"/>
  <c r="AU6" i="2"/>
  <c r="AU16" i="2"/>
  <c r="AU22" i="2"/>
  <c r="AU12" i="2"/>
  <c r="AU20" i="2"/>
</calcChain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1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1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1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1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<sst xmlns="http://schemas.openxmlformats.org/spreadsheetml/2006/main" count="1088" uniqueCount="225">
  <si>
    <t>1部</t>
    <rPh sb="1" eb="2">
      <t>ブ</t>
    </rPh>
    <phoneticPr fontId="1"/>
  </si>
  <si>
    <t>2部</t>
    <rPh sb="1" eb="2">
      <t>ブ</t>
    </rPh>
    <phoneticPr fontId="1"/>
  </si>
  <si>
    <t>A</t>
    <phoneticPr fontId="1"/>
  </si>
  <si>
    <t>B</t>
    <phoneticPr fontId="1"/>
  </si>
  <si>
    <t>3部</t>
    <rPh sb="1" eb="2">
      <t>ブ</t>
    </rPh>
    <phoneticPr fontId="1"/>
  </si>
  <si>
    <t>C</t>
    <phoneticPr fontId="1"/>
  </si>
  <si>
    <t>※１部リーグ(10)、2部リーグ(8×2）、3部リーグ(7×3）、4部リーグ×１</t>
    <rPh sb="2" eb="3">
      <t>ブ</t>
    </rPh>
    <rPh sb="12" eb="13">
      <t>ブ</t>
    </rPh>
    <rPh sb="23" eb="24">
      <t>ブ</t>
    </rPh>
    <rPh sb="34" eb="35">
      <t>ブ</t>
    </rPh>
    <phoneticPr fontId="1"/>
  </si>
  <si>
    <t>○２部Ａ２位－２部Ｂ２位（勝者１部昇格）</t>
    <rPh sb="2" eb="3">
      <t>ブ</t>
    </rPh>
    <rPh sb="5" eb="6">
      <t>イ</t>
    </rPh>
    <rPh sb="8" eb="9">
      <t>ブ</t>
    </rPh>
    <rPh sb="11" eb="12">
      <t>イ</t>
    </rPh>
    <rPh sb="13" eb="15">
      <t>ショウシャ</t>
    </rPh>
    <rPh sb="16" eb="17">
      <t>ブ</t>
    </rPh>
    <rPh sb="17" eb="19">
      <t>ショウカク</t>
    </rPh>
    <phoneticPr fontId="1"/>
  </si>
  <si>
    <t>○３部Ａ２位－３部Ｂ２位</t>
    <rPh sb="2" eb="3">
      <t>ブ</t>
    </rPh>
    <rPh sb="5" eb="6">
      <t>イ</t>
    </rPh>
    <rPh sb="8" eb="9">
      <t>ブ</t>
    </rPh>
    <rPh sb="11" eb="12">
      <t>イ</t>
    </rPh>
    <phoneticPr fontId="1"/>
  </si>
  <si>
    <t>○３部Ｂ２位－３部Ｃ２位</t>
    <rPh sb="2" eb="3">
      <t>ブ</t>
    </rPh>
    <rPh sb="5" eb="6">
      <t>イ</t>
    </rPh>
    <rPh sb="8" eb="9">
      <t>ブ</t>
    </rPh>
    <rPh sb="11" eb="12">
      <t>イ</t>
    </rPh>
    <phoneticPr fontId="1"/>
  </si>
  <si>
    <t>○３部Ｃ２位－３部Ａ２位</t>
    <rPh sb="2" eb="3">
      <t>ブ</t>
    </rPh>
    <rPh sb="5" eb="6">
      <t>イ</t>
    </rPh>
    <rPh sb="8" eb="9">
      <t>ブ</t>
    </rPh>
    <rPh sb="11" eb="12">
      <t>イ</t>
    </rPh>
    <phoneticPr fontId="1"/>
  </si>
  <si>
    <t>○３部Ａ７位－３部Ｂ７位</t>
    <rPh sb="2" eb="3">
      <t>ブ</t>
    </rPh>
    <rPh sb="5" eb="6">
      <t>イ</t>
    </rPh>
    <rPh sb="8" eb="9">
      <t>ブ</t>
    </rPh>
    <rPh sb="11" eb="12">
      <t>イ</t>
    </rPh>
    <phoneticPr fontId="1"/>
  </si>
  <si>
    <t>○３部Ｂ７位－３部Ｃ７位</t>
    <rPh sb="2" eb="3">
      <t>ブ</t>
    </rPh>
    <rPh sb="5" eb="6">
      <t>イ</t>
    </rPh>
    <rPh sb="8" eb="9">
      <t>ブ</t>
    </rPh>
    <rPh sb="11" eb="12">
      <t>イ</t>
    </rPh>
    <phoneticPr fontId="1"/>
  </si>
  <si>
    <t>○３部Ｃ７位－３部Ａ７位</t>
    <rPh sb="2" eb="3">
      <t>ブ</t>
    </rPh>
    <rPh sb="5" eb="6">
      <t>イ</t>
    </rPh>
    <rPh sb="8" eb="9">
      <t>ブ</t>
    </rPh>
    <rPh sb="11" eb="12">
      <t>イ</t>
    </rPh>
    <phoneticPr fontId="1"/>
  </si>
  <si>
    <t>○２部Ａ７位－２部Ｂ７位</t>
    <rPh sb="2" eb="3">
      <t>ブ</t>
    </rPh>
    <rPh sb="5" eb="6">
      <t>イ</t>
    </rPh>
    <rPh sb="8" eb="9">
      <t>ブ</t>
    </rPh>
    <rPh sb="11" eb="12">
      <t>イ</t>
    </rPh>
    <phoneticPr fontId="1"/>
  </si>
  <si>
    <t>【順位決定戦】</t>
    <rPh sb="1" eb="3">
      <t>ジュンイ</t>
    </rPh>
    <rPh sb="3" eb="6">
      <t>ケッテイセン</t>
    </rPh>
    <rPh sb="5" eb="6">
      <t>セン</t>
    </rPh>
    <phoneticPr fontId="1"/>
  </si>
  <si>
    <t>武生FC</t>
    <rPh sb="0" eb="2">
      <t>タケフ</t>
    </rPh>
    <phoneticPr fontId="1"/>
  </si>
  <si>
    <t>福井中</t>
    <rPh sb="0" eb="2">
      <t>フクイ</t>
    </rPh>
    <rPh sb="2" eb="3">
      <t>チュウ</t>
    </rPh>
    <phoneticPr fontId="1"/>
  </si>
  <si>
    <t>敦賀ＦＣ</t>
    <rPh sb="0" eb="2">
      <t>ツルガ</t>
    </rPh>
    <phoneticPr fontId="1"/>
  </si>
  <si>
    <t>芦原中</t>
    <rPh sb="0" eb="2">
      <t>アワラ</t>
    </rPh>
    <rPh sb="2" eb="3">
      <t>チュウ</t>
    </rPh>
    <phoneticPr fontId="1"/>
  </si>
  <si>
    <t>丸岡中</t>
    <rPh sb="0" eb="2">
      <t>マルオカ</t>
    </rPh>
    <rPh sb="2" eb="3">
      <t>チュウ</t>
    </rPh>
    <phoneticPr fontId="1"/>
  </si>
  <si>
    <t>春江中</t>
    <rPh sb="0" eb="2">
      <t>ハルエ</t>
    </rPh>
    <rPh sb="2" eb="3">
      <t>チュウ</t>
    </rPh>
    <phoneticPr fontId="1"/>
  </si>
  <si>
    <t>レインボー若狭FC</t>
    <phoneticPr fontId="1"/>
  </si>
  <si>
    <t>金津中</t>
    <phoneticPr fontId="1"/>
  </si>
  <si>
    <t>FUKUI North FC</t>
    <phoneticPr fontId="1"/>
  </si>
  <si>
    <t>テクノＦＣ</t>
    <phoneticPr fontId="1"/>
  </si>
  <si>
    <t>グラスミーゴＦＣ</t>
  </si>
  <si>
    <t>アルタス若狭小浜</t>
    <rPh sb="4" eb="6">
      <t>ワカサ</t>
    </rPh>
    <rPh sb="6" eb="8">
      <t>オバマ</t>
    </rPh>
    <phoneticPr fontId="1"/>
  </si>
  <si>
    <t>フェンテ大野ＦＣ</t>
    <rPh sb="4" eb="6">
      <t>オオノ</t>
    </rPh>
    <phoneticPr fontId="1"/>
  </si>
  <si>
    <t>丸岡中Ⅱ</t>
    <rPh sb="0" eb="2">
      <t>マルオカ</t>
    </rPh>
    <rPh sb="2" eb="3">
      <t>チュウ</t>
    </rPh>
    <phoneticPr fontId="1"/>
  </si>
  <si>
    <t>大東中</t>
    <rPh sb="0" eb="2">
      <t>ダイトウ</t>
    </rPh>
    <rPh sb="2" eb="3">
      <t>チュウ</t>
    </rPh>
    <phoneticPr fontId="1"/>
  </si>
  <si>
    <t>中央中</t>
    <rPh sb="0" eb="2">
      <t>チュウオウ</t>
    </rPh>
    <rPh sb="2" eb="3">
      <t>チュウ</t>
    </rPh>
    <phoneticPr fontId="1"/>
  </si>
  <si>
    <t>坂井中</t>
    <rPh sb="0" eb="2">
      <t>サカイ</t>
    </rPh>
    <rPh sb="2" eb="3">
      <t>チュウ</t>
    </rPh>
    <phoneticPr fontId="1"/>
  </si>
  <si>
    <t>丸岡JYⅡ</t>
    <rPh sb="0" eb="2">
      <t>マルオカ</t>
    </rPh>
    <phoneticPr fontId="1"/>
  </si>
  <si>
    <t>三国中</t>
    <rPh sb="0" eb="2">
      <t>ミクニ</t>
    </rPh>
    <rPh sb="2" eb="3">
      <t>チュウ</t>
    </rPh>
    <phoneticPr fontId="1"/>
  </si>
  <si>
    <t>福井中央ＦＣ</t>
    <rPh sb="0" eb="2">
      <t>フクイ</t>
    </rPh>
    <rPh sb="2" eb="4">
      <t>チュウオウ</t>
    </rPh>
    <phoneticPr fontId="1"/>
  </si>
  <si>
    <t>サウルコスＦＣ</t>
  </si>
  <si>
    <t>鯖江中</t>
    <rPh sb="0" eb="2">
      <t>サバエ</t>
    </rPh>
    <rPh sb="2" eb="3">
      <t>チュウ</t>
    </rPh>
    <phoneticPr fontId="1"/>
  </si>
  <si>
    <t>武生一中</t>
    <rPh sb="0" eb="2">
      <t>タケフ</t>
    </rPh>
    <rPh sb="2" eb="3">
      <t>イチ</t>
    </rPh>
    <rPh sb="3" eb="4">
      <t>チュウ</t>
    </rPh>
    <phoneticPr fontId="1"/>
  </si>
  <si>
    <t>開成中</t>
    <rPh sb="0" eb="3">
      <t>カイセイチュウ</t>
    </rPh>
    <phoneticPr fontId="1"/>
  </si>
  <si>
    <t>藤島中</t>
    <rPh sb="0" eb="2">
      <t>フジシマ</t>
    </rPh>
    <rPh sb="2" eb="3">
      <t>チュウ</t>
    </rPh>
    <phoneticPr fontId="1"/>
  </si>
  <si>
    <t>松岡中</t>
    <rPh sb="0" eb="2">
      <t>マツオカ</t>
    </rPh>
    <rPh sb="2" eb="3">
      <t>チュウ</t>
    </rPh>
    <phoneticPr fontId="1"/>
  </si>
  <si>
    <t>レインボー若狭FCⅡ</t>
    <rPh sb="5" eb="7">
      <t>ワカサ</t>
    </rPh>
    <phoneticPr fontId="1"/>
  </si>
  <si>
    <t>武生ＦＣⅡ</t>
    <rPh sb="0" eb="2">
      <t>タケフ</t>
    </rPh>
    <phoneticPr fontId="1"/>
  </si>
  <si>
    <t>成和中</t>
    <rPh sb="0" eb="2">
      <t>セイワ</t>
    </rPh>
    <rPh sb="2" eb="3">
      <t>チュウ</t>
    </rPh>
    <phoneticPr fontId="1"/>
  </si>
  <si>
    <t>南越中</t>
    <rPh sb="0" eb="2">
      <t>ナンエツ</t>
    </rPh>
    <rPh sb="2" eb="3">
      <t>チュウ</t>
    </rPh>
    <phoneticPr fontId="1"/>
  </si>
  <si>
    <t>灯明寺中</t>
    <rPh sb="0" eb="3">
      <t>トウミョウジ</t>
    </rPh>
    <rPh sb="3" eb="4">
      <t>チュウ</t>
    </rPh>
    <phoneticPr fontId="1"/>
  </si>
  <si>
    <t>武生二中</t>
    <rPh sb="0" eb="2">
      <t>タケフ</t>
    </rPh>
    <rPh sb="2" eb="3">
      <t>ニ</t>
    </rPh>
    <rPh sb="3" eb="4">
      <t>チュウ</t>
    </rPh>
    <phoneticPr fontId="1"/>
  </si>
  <si>
    <t>足羽一中</t>
    <rPh sb="0" eb="2">
      <t>アスワ</t>
    </rPh>
    <rPh sb="2" eb="3">
      <t>イチ</t>
    </rPh>
    <rPh sb="3" eb="4">
      <t>チュウ</t>
    </rPh>
    <phoneticPr fontId="1"/>
  </si>
  <si>
    <t>光陽中</t>
    <rPh sb="0" eb="3">
      <t>コウヨウチュウ</t>
    </rPh>
    <phoneticPr fontId="1"/>
  </si>
  <si>
    <t>万葉中</t>
    <rPh sb="0" eb="2">
      <t>マンヨウ</t>
    </rPh>
    <rPh sb="2" eb="3">
      <t>チュウ</t>
    </rPh>
    <phoneticPr fontId="1"/>
  </si>
  <si>
    <t>至民中</t>
    <rPh sb="0" eb="2">
      <t>シミン</t>
    </rPh>
    <rPh sb="2" eb="3">
      <t>チュウ</t>
    </rPh>
    <phoneticPr fontId="1"/>
  </si>
  <si>
    <t>明倫中</t>
    <rPh sb="0" eb="2">
      <t>メイリン</t>
    </rPh>
    <rPh sb="2" eb="3">
      <t>チュウ</t>
    </rPh>
    <phoneticPr fontId="1"/>
  </si>
  <si>
    <t>丸岡南中</t>
    <rPh sb="0" eb="2">
      <t>マルオカ</t>
    </rPh>
    <rPh sb="2" eb="3">
      <t>ミナミ</t>
    </rPh>
    <rPh sb="3" eb="4">
      <t>チュウ</t>
    </rPh>
    <phoneticPr fontId="1"/>
  </si>
  <si>
    <t>東陽中</t>
    <rPh sb="0" eb="2">
      <t>トウヨウ</t>
    </rPh>
    <rPh sb="2" eb="3">
      <t>チュウ</t>
    </rPh>
    <phoneticPr fontId="1"/>
  </si>
  <si>
    <t>明道中</t>
    <rPh sb="0" eb="2">
      <t>メイドウ</t>
    </rPh>
    <rPh sb="2" eb="3">
      <t>チュウ</t>
    </rPh>
    <phoneticPr fontId="1"/>
  </si>
  <si>
    <t>足羽中</t>
    <rPh sb="0" eb="2">
      <t>アスワ</t>
    </rPh>
    <rPh sb="2" eb="3">
      <t>チュウ</t>
    </rPh>
    <phoneticPr fontId="1"/>
  </si>
  <si>
    <t>清水中</t>
    <rPh sb="0" eb="2">
      <t>シミズ</t>
    </rPh>
    <rPh sb="2" eb="3">
      <t>チュウ</t>
    </rPh>
    <phoneticPr fontId="1"/>
  </si>
  <si>
    <t>社中</t>
    <rPh sb="0" eb="1">
      <t>ヤシロ</t>
    </rPh>
    <rPh sb="1" eb="2">
      <t>チュウ</t>
    </rPh>
    <phoneticPr fontId="1"/>
  </si>
  <si>
    <t>勝山北部中</t>
    <rPh sb="0" eb="2">
      <t>カツヤマ</t>
    </rPh>
    <rPh sb="2" eb="4">
      <t>ホクブ</t>
    </rPh>
    <rPh sb="4" eb="5">
      <t>チュウ</t>
    </rPh>
    <phoneticPr fontId="1"/>
  </si>
  <si>
    <t>森田中</t>
    <rPh sb="0" eb="2">
      <t>モリタ</t>
    </rPh>
    <rPh sb="2" eb="3">
      <t>チュウ</t>
    </rPh>
    <phoneticPr fontId="1"/>
  </si>
  <si>
    <t>武生三中</t>
    <rPh sb="0" eb="2">
      <t>タケフ</t>
    </rPh>
    <rPh sb="2" eb="3">
      <t>サン</t>
    </rPh>
    <rPh sb="3" eb="4">
      <t>チュウ</t>
    </rPh>
    <phoneticPr fontId="1"/>
  </si>
  <si>
    <t>福大附属中</t>
    <rPh sb="0" eb="2">
      <t>フクダイ</t>
    </rPh>
    <rPh sb="2" eb="4">
      <t>フゾク</t>
    </rPh>
    <rPh sb="4" eb="5">
      <t>チュウ</t>
    </rPh>
    <phoneticPr fontId="1"/>
  </si>
  <si>
    <t>南条中</t>
    <rPh sb="0" eb="2">
      <t>ナンジョウ</t>
    </rPh>
    <rPh sb="2" eb="3">
      <t>チュウ</t>
    </rPh>
    <phoneticPr fontId="1"/>
  </si>
  <si>
    <t>勝山南部中</t>
    <rPh sb="0" eb="2">
      <t>カツヤマ</t>
    </rPh>
    <rPh sb="2" eb="4">
      <t>ナンブ</t>
    </rPh>
    <rPh sb="4" eb="5">
      <t>チュウ</t>
    </rPh>
    <phoneticPr fontId="1"/>
  </si>
  <si>
    <t>永平寺中</t>
    <rPh sb="0" eb="3">
      <t>エイヘイジ</t>
    </rPh>
    <rPh sb="3" eb="4">
      <t>チュウ</t>
    </rPh>
    <phoneticPr fontId="1"/>
  </si>
  <si>
    <t>芦原中Ⅱ</t>
    <rPh sb="0" eb="2">
      <t>アワラ</t>
    </rPh>
    <rPh sb="2" eb="3">
      <t>チュウ</t>
    </rPh>
    <phoneticPr fontId="1"/>
  </si>
  <si>
    <t>勝山中部中</t>
    <rPh sb="0" eb="2">
      <t>カツヤマ</t>
    </rPh>
    <rPh sb="2" eb="4">
      <t>チュウブ</t>
    </rPh>
    <rPh sb="4" eb="5">
      <t>チュウ</t>
    </rPh>
    <phoneticPr fontId="1"/>
  </si>
  <si>
    <t>陽明中</t>
    <rPh sb="0" eb="2">
      <t>ヨウメイ</t>
    </rPh>
    <rPh sb="2" eb="3">
      <t>チュウ</t>
    </rPh>
    <phoneticPr fontId="1"/>
  </si>
  <si>
    <t>武生六中</t>
    <rPh sb="0" eb="2">
      <t>タケフ</t>
    </rPh>
    <rPh sb="2" eb="3">
      <t>ロク</t>
    </rPh>
    <rPh sb="3" eb="4">
      <t>チュウ</t>
    </rPh>
    <phoneticPr fontId="1"/>
  </si>
  <si>
    <t>高志中</t>
    <rPh sb="0" eb="2">
      <t>コウシ</t>
    </rPh>
    <rPh sb="2" eb="3">
      <t>チュウ</t>
    </rPh>
    <phoneticPr fontId="1"/>
  </si>
  <si>
    <t>４部</t>
    <rPh sb="1" eb="2">
      <t>ブ</t>
    </rPh>
    <phoneticPr fontId="1"/>
  </si>
  <si>
    <t>１１／２３（木）</t>
    <rPh sb="6" eb="7">
      <t>モク</t>
    </rPh>
    <phoneticPr fontId="1"/>
  </si>
  <si>
    <t>高円宮杯Ｕ－１５サッカーリーグ　福井県３種リーグ 2017リーグ　最終順位</t>
    <rPh sb="33" eb="35">
      <t>サイシュウ</t>
    </rPh>
    <rPh sb="35" eb="37">
      <t>ジュンイ</t>
    </rPh>
    <phoneticPr fontId="1"/>
  </si>
  <si>
    <t>順位</t>
    <rPh sb="0" eb="2">
      <t>ジュンイ</t>
    </rPh>
    <phoneticPr fontId="1"/>
  </si>
  <si>
    <t>丸岡JY</t>
    <phoneticPr fontId="1"/>
  </si>
  <si>
    <t>U-15北信越リーグ2部1位</t>
    <rPh sb="4" eb="7">
      <t>ホクシンエツ</t>
    </rPh>
    <rPh sb="11" eb="12">
      <t>ブ</t>
    </rPh>
    <rPh sb="13" eb="14">
      <t>イ</t>
    </rPh>
    <phoneticPr fontId="1"/>
  </si>
  <si>
    <t>来季北信越リーグ1部昇格</t>
    <rPh sb="0" eb="2">
      <t>ライキ</t>
    </rPh>
    <rPh sb="2" eb="5">
      <t>ホクシンエツ</t>
    </rPh>
    <rPh sb="9" eb="10">
      <t>ブ</t>
    </rPh>
    <rPh sb="10" eb="12">
      <t>ショウカク</t>
    </rPh>
    <phoneticPr fontId="1"/>
  </si>
  <si>
    <t>U-15北信越リーグプレーオフ　対　「松本山雅」　負け</t>
    <rPh sb="4" eb="7">
      <t>ホクシンエツ</t>
    </rPh>
    <rPh sb="16" eb="17">
      <t>タイ</t>
    </rPh>
    <rPh sb="19" eb="21">
      <t>マツモト</t>
    </rPh>
    <rPh sb="21" eb="23">
      <t>ヤマガ</t>
    </rPh>
    <rPh sb="25" eb="26">
      <t>マ</t>
    </rPh>
    <phoneticPr fontId="1"/>
  </si>
  <si>
    <t>U-15北信越リーグプレーオフ　対　「エヌスタイル」　負け</t>
    <rPh sb="4" eb="7">
      <t>ホクシンエツ</t>
    </rPh>
    <rPh sb="16" eb="17">
      <t>タイ</t>
    </rPh>
    <rPh sb="27" eb="28">
      <t>マ</t>
    </rPh>
    <phoneticPr fontId="1"/>
  </si>
  <si>
    <t>来季2部へ降格</t>
    <phoneticPr fontId="1"/>
  </si>
  <si>
    <t>来季1部へ昇格</t>
    <phoneticPr fontId="1"/>
  </si>
  <si>
    <t>来季3部へ降格</t>
    <rPh sb="0" eb="2">
      <t>ライキ</t>
    </rPh>
    <rPh sb="3" eb="4">
      <t>ブ</t>
    </rPh>
    <rPh sb="5" eb="7">
      <t>コウカク</t>
    </rPh>
    <phoneticPr fontId="1"/>
  </si>
  <si>
    <t>来季2部へ昇格</t>
    <rPh sb="0" eb="2">
      <t>ライキ</t>
    </rPh>
    <rPh sb="3" eb="4">
      <t>ブ</t>
    </rPh>
    <rPh sb="5" eb="7">
      <t>ショウカク</t>
    </rPh>
    <phoneticPr fontId="1"/>
  </si>
  <si>
    <t>パトリアーレSABAE</t>
    <phoneticPr fontId="1"/>
  </si>
  <si>
    <t>来季4部へ降格</t>
    <rPh sb="0" eb="2">
      <t>ライキ</t>
    </rPh>
    <rPh sb="3" eb="4">
      <t>ブ</t>
    </rPh>
    <rPh sb="5" eb="7">
      <t>コウカク</t>
    </rPh>
    <phoneticPr fontId="1"/>
  </si>
  <si>
    <t>来季3部へ昇格</t>
    <rPh sb="0" eb="2">
      <t>ライキ</t>
    </rPh>
    <rPh sb="3" eb="4">
      <t>ブ</t>
    </rPh>
    <rPh sb="5" eb="7">
      <t>ショウカク</t>
    </rPh>
    <phoneticPr fontId="1"/>
  </si>
  <si>
    <t>順位</t>
    <phoneticPr fontId="1"/>
  </si>
  <si>
    <t>対戦相手</t>
    <rPh sb="0" eb="2">
      <t>タイセン</t>
    </rPh>
    <rPh sb="2" eb="4">
      <t>アイテ</t>
    </rPh>
    <phoneticPr fontId="13"/>
  </si>
  <si>
    <t>武生FC</t>
    <rPh sb="0" eb="2">
      <t>タケフ</t>
    </rPh>
    <phoneticPr fontId="13"/>
  </si>
  <si>
    <t>福井中</t>
    <rPh sb="0" eb="2">
      <t>フクイ</t>
    </rPh>
    <rPh sb="2" eb="3">
      <t>チュウ</t>
    </rPh>
    <phoneticPr fontId="13"/>
  </si>
  <si>
    <t>敦賀FC</t>
    <rPh sb="0" eb="2">
      <t>ツルガ</t>
    </rPh>
    <phoneticPr fontId="13"/>
  </si>
  <si>
    <t>芦原中</t>
    <rPh sb="0" eb="2">
      <t>アワラ</t>
    </rPh>
    <rPh sb="2" eb="3">
      <t>チュウ</t>
    </rPh>
    <phoneticPr fontId="13"/>
  </si>
  <si>
    <t>丸岡中</t>
    <rPh sb="0" eb="2">
      <t>マルオカ</t>
    </rPh>
    <rPh sb="2" eb="3">
      <t>チュウ</t>
    </rPh>
    <phoneticPr fontId="13"/>
  </si>
  <si>
    <t>春江中</t>
    <rPh sb="0" eb="2">
      <t>ハルエ</t>
    </rPh>
    <rPh sb="2" eb="3">
      <t>チュウ</t>
    </rPh>
    <phoneticPr fontId="13"/>
  </si>
  <si>
    <t>ﾚｲﾝﾎﾞｰ若狭</t>
    <rPh sb="6" eb="8">
      <t>ワカサ</t>
    </rPh>
    <phoneticPr fontId="13"/>
  </si>
  <si>
    <t>金津中</t>
    <rPh sb="0" eb="2">
      <t>カナヅ</t>
    </rPh>
    <rPh sb="2" eb="3">
      <t>チュウ</t>
    </rPh>
    <phoneticPr fontId="13"/>
  </si>
  <si>
    <t>Reabola　</t>
    <phoneticPr fontId="13"/>
  </si>
  <si>
    <t>勝点</t>
    <rPh sb="0" eb="1">
      <t>カ</t>
    </rPh>
    <rPh sb="1" eb="2">
      <t>テン</t>
    </rPh>
    <phoneticPr fontId="13"/>
  </si>
  <si>
    <t>得点</t>
    <rPh sb="0" eb="2">
      <t>トクテン</t>
    </rPh>
    <phoneticPr fontId="13"/>
  </si>
  <si>
    <t>失点</t>
    <rPh sb="0" eb="2">
      <t>シッテン</t>
    </rPh>
    <phoneticPr fontId="13"/>
  </si>
  <si>
    <t>得失点差</t>
    <rPh sb="0" eb="4">
      <t>トクシッテンサ</t>
    </rPh>
    <phoneticPr fontId="13"/>
  </si>
  <si>
    <t>順　位</t>
    <rPh sb="0" eb="3">
      <t>ジュンイ</t>
    </rPh>
    <phoneticPr fontId="13"/>
  </si>
  <si>
    <t>本順位</t>
    <rPh sb="0" eb="1">
      <t>ホン</t>
    </rPh>
    <rPh sb="1" eb="3">
      <t>ジュンイ</t>
    </rPh>
    <phoneticPr fontId="13"/>
  </si>
  <si>
    <t>チーム名</t>
    <rPh sb="3" eb="4">
      <t>ナマエ</t>
    </rPh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</si>
  <si>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</si>
  <si>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</si>
  <si>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</si>
  <si>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</si>
  <si>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Reabola　</t>
    <phoneticPr fontId="13"/>
  </si>
  <si>
    <t>高円宮杯　福井県３種サッカーリーグ２０１７　　　2部A順位表(U-15)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7" eb="29">
      <t>ジュンイ</t>
    </rPh>
    <rPh sb="29" eb="30">
      <t>ヒョウ</t>
    </rPh>
    <phoneticPr fontId="13"/>
  </si>
  <si>
    <t>グラスミーゴ</t>
    <phoneticPr fontId="13"/>
  </si>
  <si>
    <t>-</t>
    <phoneticPr fontId="13"/>
  </si>
  <si>
    <t>-</t>
    <phoneticPr fontId="13"/>
  </si>
  <si>
    <t>丸岡中Ⅱ</t>
    <rPh sb="0" eb="2">
      <t>マルオカ</t>
    </rPh>
    <rPh sb="2" eb="3">
      <t>チュウ</t>
    </rPh>
    <phoneticPr fontId="13"/>
  </si>
  <si>
    <t>大東中</t>
    <rPh sb="0" eb="2">
      <t>ダイトウ</t>
    </rPh>
    <rPh sb="2" eb="3">
      <t>チュウ</t>
    </rPh>
    <phoneticPr fontId="13"/>
  </si>
  <si>
    <t>坂井中</t>
    <rPh sb="0" eb="2">
      <t>サカイ</t>
    </rPh>
    <rPh sb="2" eb="3">
      <t>チュウ</t>
    </rPh>
    <phoneticPr fontId="13"/>
  </si>
  <si>
    <t>福井中央</t>
    <rPh sb="0" eb="2">
      <t>フクイ</t>
    </rPh>
    <rPh sb="2" eb="4">
      <t>チュウオウ</t>
    </rPh>
    <phoneticPr fontId="13"/>
  </si>
  <si>
    <t>サウルコス</t>
    <phoneticPr fontId="13"/>
  </si>
  <si>
    <t>武生第一中</t>
    <rPh sb="0" eb="2">
      <t>タケフ</t>
    </rPh>
    <rPh sb="2" eb="4">
      <t>ダイイチ</t>
    </rPh>
    <rPh sb="4" eb="5">
      <t>チュウ</t>
    </rPh>
    <phoneticPr fontId="13"/>
  </si>
  <si>
    <t>開成中</t>
    <rPh sb="0" eb="2">
      <t>カイセイ</t>
    </rPh>
    <rPh sb="2" eb="3">
      <t>チュウ</t>
    </rPh>
    <phoneticPr fontId="13"/>
  </si>
  <si>
    <t>高円宮杯　福井県３種サッカーリーグ２０１７　2部B順位表(U-15)</t>
    <rPh sb="0" eb="3">
      <t>タカマドノミヤ</t>
    </rPh>
    <rPh sb="3" eb="4">
      <t>ハイ</t>
    </rPh>
    <rPh sb="5" eb="8">
      <t>フクイケン</t>
    </rPh>
    <rPh sb="9" eb="10">
      <t>シュ</t>
    </rPh>
    <rPh sb="23" eb="24">
      <t>ブ</t>
    </rPh>
    <rPh sb="25" eb="27">
      <t>ジュンイ</t>
    </rPh>
    <rPh sb="27" eb="28">
      <t>ヒョウ</t>
    </rPh>
    <phoneticPr fontId="13"/>
  </si>
  <si>
    <t>中央中</t>
    <rPh sb="0" eb="2">
      <t>チュウオウ</t>
    </rPh>
    <rPh sb="2" eb="3">
      <t>チュウ</t>
    </rPh>
    <phoneticPr fontId="13"/>
  </si>
  <si>
    <t>-</t>
    <phoneticPr fontId="13"/>
  </si>
  <si>
    <t>-</t>
    <phoneticPr fontId="13"/>
  </si>
  <si>
    <t>鯖江中</t>
    <rPh sb="0" eb="2">
      <t>サバエ</t>
    </rPh>
    <rPh sb="2" eb="3">
      <t>チュウ</t>
    </rPh>
    <phoneticPr fontId="13"/>
  </si>
  <si>
    <t>三国中</t>
    <rPh sb="0" eb="2">
      <t>ミクニ</t>
    </rPh>
    <rPh sb="2" eb="3">
      <t>チュウ</t>
    </rPh>
    <phoneticPr fontId="13"/>
  </si>
  <si>
    <t>藤島中</t>
    <rPh sb="0" eb="2">
      <t>フジシマ</t>
    </rPh>
    <rPh sb="2" eb="3">
      <t>チュウ</t>
    </rPh>
    <phoneticPr fontId="13"/>
  </si>
  <si>
    <t>松岡中</t>
    <rPh sb="0" eb="2">
      <t>マツオカ</t>
    </rPh>
    <rPh sb="2" eb="3">
      <t>チュウ</t>
    </rPh>
    <phoneticPr fontId="13"/>
  </si>
  <si>
    <t>武生三中</t>
    <rPh sb="0" eb="2">
      <t>タケフ</t>
    </rPh>
    <rPh sb="2" eb="4">
      <t>サンチュウ</t>
    </rPh>
    <phoneticPr fontId="13"/>
  </si>
  <si>
    <t>-</t>
    <phoneticPr fontId="13"/>
  </si>
  <si>
    <t>武生ＦＣⅡ</t>
    <rPh sb="0" eb="2">
      <t>タケフ</t>
    </rPh>
    <phoneticPr fontId="13"/>
  </si>
  <si>
    <t>-</t>
    <phoneticPr fontId="13"/>
  </si>
  <si>
    <t>至民中</t>
    <rPh sb="0" eb="1">
      <t>シ</t>
    </rPh>
    <rPh sb="1" eb="2">
      <t>ミン</t>
    </rPh>
    <rPh sb="2" eb="3">
      <t>チュウ</t>
    </rPh>
    <phoneticPr fontId="13"/>
  </si>
  <si>
    <t>明倫中</t>
    <rPh sb="0" eb="2">
      <t>メイリン</t>
    </rPh>
    <rPh sb="2" eb="3">
      <t>チュウ</t>
    </rPh>
    <phoneticPr fontId="13"/>
  </si>
  <si>
    <t>明道中</t>
    <rPh sb="0" eb="2">
      <t>メイドウ</t>
    </rPh>
    <rPh sb="2" eb="3">
      <t>チュウ</t>
    </rPh>
    <phoneticPr fontId="13"/>
  </si>
  <si>
    <t>社中</t>
    <rPh sb="0" eb="1">
      <t>ヤシロ</t>
    </rPh>
    <rPh sb="1" eb="2">
      <t>チュウ</t>
    </rPh>
    <phoneticPr fontId="13"/>
  </si>
  <si>
    <t>勝山北部中</t>
    <rPh sb="0" eb="2">
      <t>カツヤマ</t>
    </rPh>
    <rPh sb="2" eb="4">
      <t>ホクブ</t>
    </rPh>
    <rPh sb="4" eb="5">
      <t>チュウ</t>
    </rPh>
    <phoneticPr fontId="13"/>
  </si>
  <si>
    <t>高円宮杯　福井県３種サッカーリーグ２０１７　　　３部A順位表(U-15)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7" eb="29">
      <t>ジュンイ</t>
    </rPh>
    <rPh sb="29" eb="30">
      <t>ヒョウ</t>
    </rPh>
    <phoneticPr fontId="13"/>
  </si>
  <si>
    <t>高円宮杯　福井県３種サッカーリーグ２０１７　　　３部Ｂ順位表(U-15)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7" eb="29">
      <t>ジュンイ</t>
    </rPh>
    <rPh sb="29" eb="30">
      <t>ヒョウ</t>
    </rPh>
    <phoneticPr fontId="13"/>
  </si>
  <si>
    <t>森田</t>
    <rPh sb="0" eb="2">
      <t>モリタ</t>
    </rPh>
    <phoneticPr fontId="13"/>
  </si>
  <si>
    <t>-</t>
    <phoneticPr fontId="13"/>
  </si>
  <si>
    <t>レインボー</t>
    <phoneticPr fontId="13"/>
  </si>
  <si>
    <t>-</t>
    <phoneticPr fontId="13"/>
  </si>
  <si>
    <t>灯明寺</t>
    <rPh sb="0" eb="2">
      <t>トウミョウ</t>
    </rPh>
    <rPh sb="2" eb="3">
      <t>ジ</t>
    </rPh>
    <phoneticPr fontId="13"/>
  </si>
  <si>
    <t>万葉</t>
    <rPh sb="0" eb="2">
      <t>マンヨウ</t>
    </rPh>
    <phoneticPr fontId="13"/>
  </si>
  <si>
    <t>光陽</t>
    <rPh sb="0" eb="2">
      <t>コウヨウ</t>
    </rPh>
    <phoneticPr fontId="13"/>
  </si>
  <si>
    <t>東陽</t>
    <rPh sb="0" eb="2">
      <t>トウヨウ</t>
    </rPh>
    <phoneticPr fontId="13"/>
  </si>
  <si>
    <t>清水</t>
    <rPh sb="0" eb="2">
      <t>シミズ</t>
    </rPh>
    <phoneticPr fontId="13"/>
  </si>
  <si>
    <t>-</t>
    <phoneticPr fontId="13"/>
  </si>
  <si>
    <t>高円宮杯　福井県３種サッカーリーグ２０１７　　3部C順位表(U-15)</t>
    <rPh sb="0" eb="3">
      <t>タカマドノミヤ</t>
    </rPh>
    <rPh sb="3" eb="4">
      <t>ハイ</t>
    </rPh>
    <rPh sb="5" eb="8">
      <t>フクイケン</t>
    </rPh>
    <rPh sb="9" eb="10">
      <t>シュ</t>
    </rPh>
    <rPh sb="24" eb="25">
      <t>ブ</t>
    </rPh>
    <rPh sb="26" eb="28">
      <t>ジュンイ</t>
    </rPh>
    <rPh sb="28" eb="29">
      <t>ヒョウ</t>
    </rPh>
    <phoneticPr fontId="13"/>
  </si>
  <si>
    <t>附属</t>
    <rPh sb="0" eb="2">
      <t>フゾク</t>
    </rPh>
    <phoneticPr fontId="13"/>
  </si>
  <si>
    <t>-</t>
    <phoneticPr fontId="13"/>
  </si>
  <si>
    <t>-</t>
    <phoneticPr fontId="13"/>
  </si>
  <si>
    <t>南越</t>
    <rPh sb="0" eb="2">
      <t>ナンエツ</t>
    </rPh>
    <phoneticPr fontId="13"/>
  </si>
  <si>
    <t>成和</t>
    <rPh sb="0" eb="2">
      <t>セイワ</t>
    </rPh>
    <phoneticPr fontId="13"/>
  </si>
  <si>
    <t>-</t>
    <phoneticPr fontId="13"/>
  </si>
  <si>
    <t>武二</t>
    <rPh sb="0" eb="2">
      <t>タケジニ</t>
    </rPh>
    <phoneticPr fontId="13"/>
  </si>
  <si>
    <t>足羽一</t>
    <rPh sb="0" eb="2">
      <t>アスワ</t>
    </rPh>
    <rPh sb="2" eb="3">
      <t>イチ</t>
    </rPh>
    <phoneticPr fontId="13"/>
  </si>
  <si>
    <t>丸岡南</t>
    <rPh sb="0" eb="1">
      <t>マル</t>
    </rPh>
    <rPh sb="1" eb="2">
      <t>オカ</t>
    </rPh>
    <rPh sb="2" eb="3">
      <t>ミナミ</t>
    </rPh>
    <phoneticPr fontId="13"/>
  </si>
  <si>
    <t>足羽</t>
    <rPh sb="0" eb="2">
      <t>アスワ</t>
    </rPh>
    <phoneticPr fontId="13"/>
  </si>
  <si>
    <t>-</t>
    <phoneticPr fontId="13"/>
  </si>
  <si>
    <t>高円宮杯　福井県３種サッカーリーグ２０１７　　　4部順位表(U-15)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6" eb="28">
      <t>ジュンイ</t>
    </rPh>
    <rPh sb="28" eb="29">
      <t>ヒョウ</t>
    </rPh>
    <phoneticPr fontId="13"/>
  </si>
  <si>
    <t>南条</t>
    <rPh sb="0" eb="2">
      <t>ナンジョウ</t>
    </rPh>
    <phoneticPr fontId="13"/>
  </si>
  <si>
    <t>勝山中部</t>
    <rPh sb="0" eb="2">
      <t>カツヤマ</t>
    </rPh>
    <rPh sb="2" eb="4">
      <t>チュウブ</t>
    </rPh>
    <phoneticPr fontId="13"/>
  </si>
  <si>
    <t>-</t>
    <phoneticPr fontId="13"/>
  </si>
  <si>
    <t>勝山南部</t>
    <rPh sb="0" eb="2">
      <t>カツヤマ</t>
    </rPh>
    <rPh sb="2" eb="4">
      <t>ナンブ</t>
    </rPh>
    <phoneticPr fontId="13"/>
  </si>
  <si>
    <t>永平寺</t>
    <rPh sb="0" eb="3">
      <t>エイヘイジ</t>
    </rPh>
    <phoneticPr fontId="13"/>
  </si>
  <si>
    <t>陽明</t>
    <rPh sb="0" eb="2">
      <t>ヨウメイ</t>
    </rPh>
    <phoneticPr fontId="13"/>
  </si>
  <si>
    <t>芦原Ⅱ</t>
    <rPh sb="0" eb="2">
      <t>アワラ</t>
    </rPh>
    <phoneticPr fontId="13"/>
  </si>
  <si>
    <t>武生六</t>
    <rPh sb="0" eb="2">
      <t>タケフ</t>
    </rPh>
    <rPh sb="2" eb="3">
      <t>ロク</t>
    </rPh>
    <phoneticPr fontId="13"/>
  </si>
  <si>
    <t>高志</t>
    <rPh sb="0" eb="1">
      <t>コウ</t>
    </rPh>
    <rPh sb="1" eb="2">
      <t>シ</t>
    </rPh>
    <phoneticPr fontId="13"/>
  </si>
  <si>
    <t>ﾊﾟﾄﾘｱｰﾚ
SABAE</t>
    <phoneticPr fontId="13"/>
  </si>
  <si>
    <t>高円宮杯　福井県３種サッカーリーグ２０１７　１部順位表(U-15)</t>
    <rPh sb="0" eb="3">
      <t>タカマドノミヤ</t>
    </rPh>
    <rPh sb="3" eb="4">
      <t>ハイ</t>
    </rPh>
    <rPh sb="5" eb="8">
      <t>フクイケン</t>
    </rPh>
    <rPh sb="9" eb="10">
      <t>シュ</t>
    </rPh>
    <rPh sb="23" eb="24">
      <t>ブ</t>
    </rPh>
    <rPh sb="24" eb="26">
      <t>ジュンイ</t>
    </rPh>
    <rPh sb="26" eb="27">
      <t>ヒョウ</t>
    </rPh>
    <phoneticPr fontId="13"/>
  </si>
  <si>
    <t>FUKUI North FC</t>
    <phoneticPr fontId="13"/>
  </si>
  <si>
    <t>アルタス若狭小浜</t>
    <phoneticPr fontId="13"/>
  </si>
  <si>
    <t>フェンテ大野ＦＣ</t>
    <phoneticPr fontId="13"/>
  </si>
  <si>
    <t>丸岡JYⅡ</t>
    <rPh sb="0" eb="2">
      <t>マルオカ</t>
    </rPh>
    <phoneticPr fontId="13"/>
  </si>
  <si>
    <t>高円宮杯Ｕ－１５サッカーリーグ　福井県３種リーグ 2017リーグ　順位決定戦</t>
    <rPh sb="33" eb="35">
      <t>ジュンイ</t>
    </rPh>
    <rPh sb="35" eb="38">
      <t>ケッテイセン</t>
    </rPh>
    <phoneticPr fontId="1"/>
  </si>
  <si>
    <t>○１１／２３（木）</t>
    <rPh sb="7" eb="8">
      <t>モク</t>
    </rPh>
    <phoneticPr fontId="1"/>
  </si>
  <si>
    <t>○丸岡スポーツランド（人工芝；南側）８：００～１７：００</t>
    <rPh sb="1" eb="3">
      <t>マルオカ</t>
    </rPh>
    <rPh sb="11" eb="14">
      <t>ジンコウシバ</t>
    </rPh>
    <rPh sb="15" eb="17">
      <t>ミナミガワ</t>
    </rPh>
    <phoneticPr fontId="1"/>
  </si>
  <si>
    <t>運営責任者；中屋（光陽）　　運営協力者；亀井（森田）、江端（藤島）、森川（附属）、木内（坂井）、矢部氏</t>
    <rPh sb="0" eb="2">
      <t>ウンエイ</t>
    </rPh>
    <rPh sb="2" eb="5">
      <t>セキニンシャ</t>
    </rPh>
    <rPh sb="6" eb="8">
      <t>ナカヤ</t>
    </rPh>
    <rPh sb="9" eb="11">
      <t>コウヨウ</t>
    </rPh>
    <rPh sb="14" eb="16">
      <t>ウンエイ</t>
    </rPh>
    <rPh sb="16" eb="19">
      <t>キョウリョクシャ</t>
    </rPh>
    <rPh sb="20" eb="22">
      <t>カメイ</t>
    </rPh>
    <rPh sb="23" eb="25">
      <t>モリタ</t>
    </rPh>
    <rPh sb="27" eb="29">
      <t>エバタ</t>
    </rPh>
    <rPh sb="30" eb="32">
      <t>フジシマ</t>
    </rPh>
    <rPh sb="34" eb="36">
      <t>モリカワ</t>
    </rPh>
    <rPh sb="37" eb="39">
      <t>フゾク</t>
    </rPh>
    <rPh sb="41" eb="43">
      <t>キウチ</t>
    </rPh>
    <rPh sb="44" eb="46">
      <t>サカイ</t>
    </rPh>
    <rPh sb="48" eb="50">
      <t>ヤベ</t>
    </rPh>
    <rPh sb="50" eb="51">
      <t>シ</t>
    </rPh>
    <phoneticPr fontId="1"/>
  </si>
  <si>
    <t>８：００　開場、準備（至民、清水）　</t>
    <rPh sb="5" eb="7">
      <t>カイジョウ</t>
    </rPh>
    <rPh sb="8" eb="10">
      <t>ジュンビ</t>
    </rPh>
    <rPh sb="11" eb="13">
      <t>シミン</t>
    </rPh>
    <rPh sb="14" eb="16">
      <t>シミズ</t>
    </rPh>
    <phoneticPr fontId="1"/>
  </si>
  <si>
    <t>A2</t>
    <phoneticPr fontId="1"/>
  </si>
  <si>
    <t>3部4位決定戦①</t>
    <rPh sb="1" eb="2">
      <t>ブ</t>
    </rPh>
    <rPh sb="3" eb="4">
      <t>イ</t>
    </rPh>
    <rPh sb="4" eb="7">
      <t>ケッテイセン</t>
    </rPh>
    <phoneticPr fontId="1"/>
  </si>
  <si>
    <t>３部Ａ２位</t>
  </si>
  <si>
    <t>３部Ｂ２位</t>
  </si>
  <si>
    <t>○25分ハーフ、PK</t>
    <rPh sb="3" eb="4">
      <t>フン</t>
    </rPh>
    <phoneticPr fontId="1"/>
  </si>
  <si>
    <t>矢部氏</t>
    <rPh sb="0" eb="2">
      <t>ヤベ</t>
    </rPh>
    <rPh sb="2" eb="3">
      <t>シ</t>
    </rPh>
    <phoneticPr fontId="1"/>
  </si>
  <si>
    <t>江端</t>
    <rPh sb="0" eb="2">
      <t>エバタ</t>
    </rPh>
    <phoneticPr fontId="1"/>
  </si>
  <si>
    <t>木内氏</t>
    <rPh sb="0" eb="2">
      <t>キウチ</t>
    </rPh>
    <rPh sb="2" eb="3">
      <t>シ</t>
    </rPh>
    <phoneticPr fontId="1"/>
  </si>
  <si>
    <t>中屋</t>
    <rPh sb="0" eb="2">
      <t>ナカヤ</t>
    </rPh>
    <phoneticPr fontId="1"/>
  </si>
  <si>
    <t>2部3位決定戦</t>
    <rPh sb="1" eb="2">
      <t>ブ</t>
    </rPh>
    <rPh sb="3" eb="4">
      <t>イ</t>
    </rPh>
    <rPh sb="4" eb="7">
      <t>ケッテイセン</t>
    </rPh>
    <phoneticPr fontId="1"/>
  </si>
  <si>
    <t>開成中</t>
    <rPh sb="0" eb="2">
      <t>カイセイ</t>
    </rPh>
    <rPh sb="2" eb="3">
      <t>チュウ</t>
    </rPh>
    <phoneticPr fontId="1"/>
  </si>
  <si>
    <t>○35分ハーフ、PK</t>
    <rPh sb="3" eb="4">
      <t>フン</t>
    </rPh>
    <phoneticPr fontId="1"/>
  </si>
  <si>
    <t>至民</t>
    <rPh sb="0" eb="2">
      <t>シミン</t>
    </rPh>
    <phoneticPr fontId="1"/>
  </si>
  <si>
    <t>清水</t>
    <rPh sb="0" eb="2">
      <t>シミズ</t>
    </rPh>
    <phoneticPr fontId="1"/>
  </si>
  <si>
    <t>丸岡南</t>
    <rPh sb="0" eb="2">
      <t>マルオカ</t>
    </rPh>
    <rPh sb="2" eb="3">
      <t>ミナミ</t>
    </rPh>
    <phoneticPr fontId="1"/>
  </si>
  <si>
    <t>森川</t>
    <rPh sb="0" eb="2">
      <t>モリカワ</t>
    </rPh>
    <phoneticPr fontId="1"/>
  </si>
  <si>
    <t>3部4位決定戦②</t>
    <rPh sb="1" eb="2">
      <t>ブ</t>
    </rPh>
    <rPh sb="3" eb="4">
      <t>イ</t>
    </rPh>
    <rPh sb="4" eb="7">
      <t>ケッテイセン</t>
    </rPh>
    <phoneticPr fontId="1"/>
  </si>
  <si>
    <t>－</t>
    <phoneticPr fontId="1"/>
  </si>
  <si>
    <t>開成</t>
    <rPh sb="0" eb="2">
      <t>カイセイ</t>
    </rPh>
    <phoneticPr fontId="1"/>
  </si>
  <si>
    <t>中央</t>
    <rPh sb="0" eb="2">
      <t>チュウオウ</t>
    </rPh>
    <phoneticPr fontId="1"/>
  </si>
  <si>
    <t>3部4位決定戦③</t>
    <rPh sb="1" eb="2">
      <t>ブ</t>
    </rPh>
    <rPh sb="3" eb="4">
      <t>イ</t>
    </rPh>
    <rPh sb="4" eb="7">
      <t>ケッテイセン</t>
    </rPh>
    <phoneticPr fontId="1"/>
  </si>
  <si>
    <t>亀井</t>
    <rPh sb="0" eb="2">
      <t>カメイ</t>
    </rPh>
    <phoneticPr fontId="1"/>
  </si>
  <si>
    <t>PK</t>
    <phoneticPr fontId="1"/>
  </si>
  <si>
    <t>後始末（丸岡南、至民）</t>
    <rPh sb="0" eb="3">
      <t>アトシマツ</t>
    </rPh>
    <rPh sb="4" eb="6">
      <t>マルオカ</t>
    </rPh>
    <rPh sb="6" eb="7">
      <t>ミナミ</t>
    </rPh>
    <rPh sb="8" eb="10">
      <t>シミン</t>
    </rPh>
    <phoneticPr fontId="1"/>
  </si>
  <si>
    <t>R</t>
    <phoneticPr fontId="1"/>
  </si>
  <si>
    <t>A1</t>
    <phoneticPr fontId="1"/>
  </si>
  <si>
    <t>4th</t>
    <phoneticPr fontId="1"/>
  </si>
  <si>
    <t>①</t>
    <phoneticPr fontId="1"/>
  </si>
  <si>
    <t>－</t>
    <phoneticPr fontId="1"/>
  </si>
  <si>
    <t>②</t>
    <phoneticPr fontId="1"/>
  </si>
  <si>
    <t>２部Ａ２位</t>
    <phoneticPr fontId="1"/>
  </si>
  <si>
    <t>２部Ｂ２位</t>
    <phoneticPr fontId="1"/>
  </si>
  <si>
    <t>PK</t>
    <phoneticPr fontId="1"/>
  </si>
  <si>
    <t>－</t>
    <phoneticPr fontId="1"/>
  </si>
  <si>
    <t>③</t>
    <phoneticPr fontId="1"/>
  </si>
  <si>
    <t>３部Ｂ２位</t>
    <phoneticPr fontId="1"/>
  </si>
  <si>
    <t>３部Ｃ２位</t>
    <phoneticPr fontId="1"/>
  </si>
  <si>
    <t>－</t>
    <phoneticPr fontId="1"/>
  </si>
  <si>
    <t>④</t>
    <phoneticPr fontId="1"/>
  </si>
  <si>
    <t>３部Ｃ２位</t>
    <phoneticPr fontId="1"/>
  </si>
  <si>
    <t>３部Ａ２位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</si>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</sst>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lightGray">
        <fgColor indexed="9"/>
        <bgColor indexed="43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rgb="FFFFFFFF"/>
        <bgColor rgb="FFFFFF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7" fillId="5" borderId="40" xfId="0" applyNumberFormat="1" applyFont="1" applyFill="1" applyBorder="1" applyAlignment="1">
      <alignment vertical="center" shrinkToFit="1"/>
    </xf>
    <xf numFmtId="0" fontId="17" fillId="5" borderId="41" xfId="0" applyNumberFormat="1" applyFont="1" applyFill="1" applyBorder="1" applyAlignment="1">
      <alignment horizontal="center" vertical="center" shrinkToFit="1"/>
    </xf>
    <xf numFmtId="0" fontId="17" fillId="5" borderId="42" xfId="0" applyNumberFormat="1" applyFont="1" applyFill="1" applyBorder="1" applyAlignment="1">
      <alignment horizontal="center" vertical="center" shrinkToFit="1"/>
    </xf>
    <xf numFmtId="0" fontId="17" fillId="5" borderId="41" xfId="0" applyNumberFormat="1" applyFont="1" applyFill="1" applyBorder="1" applyAlignment="1">
      <alignment vertical="center" shrinkToFit="1"/>
    </xf>
    <xf numFmtId="0" fontId="17" fillId="5" borderId="43" xfId="0" applyNumberFormat="1" applyFont="1" applyFill="1" applyBorder="1" applyAlignment="1">
      <alignment horizontal="center" vertical="center" shrinkToFit="1"/>
    </xf>
    <xf numFmtId="0" fontId="17" fillId="0" borderId="33" xfId="0" applyNumberFormat="1" applyFont="1" applyFill="1" applyBorder="1" applyAlignment="1">
      <alignment vertical="center" shrinkToFit="1"/>
    </xf>
    <xf numFmtId="0" fontId="17" fillId="0" borderId="47" xfId="0" applyNumberFormat="1" applyFont="1" applyFill="1" applyBorder="1" applyAlignment="1">
      <alignment horizontal="center" vertical="center" shrinkToFit="1"/>
    </xf>
    <xf numFmtId="0" fontId="17" fillId="0" borderId="27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48" xfId="0" applyNumberFormat="1" applyFont="1" applyFill="1" applyBorder="1" applyAlignment="1">
      <alignment vertical="center" shrinkToFit="1"/>
    </xf>
    <xf numFmtId="0" fontId="17" fillId="0" borderId="46" xfId="0" applyNumberFormat="1" applyFont="1" applyFill="1" applyBorder="1" applyAlignment="1">
      <alignment horizontal="center" vertical="center" shrinkToFit="1"/>
    </xf>
    <xf numFmtId="0" fontId="17" fillId="0" borderId="49" xfId="0" applyNumberFormat="1" applyFont="1" applyFill="1" applyBorder="1" applyAlignment="1">
      <alignment vertical="center" shrinkToFit="1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7" fillId="0" borderId="34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vertical="center" shrinkToFit="1"/>
    </xf>
    <xf numFmtId="0" fontId="17" fillId="0" borderId="52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vertical="center" shrinkToFit="1"/>
    </xf>
    <xf numFmtId="0" fontId="17" fillId="0" borderId="27" xfId="0" applyNumberFormat="1" applyFont="1" applyFill="1" applyBorder="1" applyAlignment="1">
      <alignment vertical="center" shrinkToFit="1"/>
    </xf>
    <xf numFmtId="0" fontId="17" fillId="0" borderId="35" xfId="0" applyNumberFormat="1" applyFont="1" applyFill="1" applyBorder="1" applyAlignment="1">
      <alignment horizontal="center" vertical="center" shrinkToFit="1"/>
    </xf>
    <xf numFmtId="0" fontId="17" fillId="5" borderId="48" xfId="0" applyNumberFormat="1" applyFont="1" applyFill="1" applyBorder="1" applyAlignment="1">
      <alignment vertical="center" shrinkToFit="1"/>
    </xf>
    <xf numFmtId="0" fontId="17" fillId="5" borderId="49" xfId="0" applyNumberFormat="1" applyFont="1" applyFill="1" applyBorder="1" applyAlignment="1">
      <alignment horizontal="center" vertical="center" shrinkToFit="1"/>
    </xf>
    <xf numFmtId="0" fontId="17" fillId="5" borderId="53" xfId="0" applyNumberFormat="1" applyFont="1" applyFill="1" applyBorder="1" applyAlignment="1">
      <alignment horizontal="center" vertical="center" shrinkToFit="1"/>
    </xf>
    <xf numFmtId="0" fontId="17" fillId="5" borderId="49" xfId="0" applyNumberFormat="1" applyFont="1" applyFill="1" applyBorder="1" applyAlignment="1">
      <alignment vertical="center" shrinkToFit="1"/>
    </xf>
    <xf numFmtId="0" fontId="17" fillId="5" borderId="54" xfId="0" applyNumberFormat="1" applyFont="1" applyFill="1" applyBorder="1" applyAlignment="1">
      <alignment horizontal="center" vertical="center" shrinkToFit="1"/>
    </xf>
    <xf numFmtId="0" fontId="17" fillId="0" borderId="56" xfId="0" applyNumberFormat="1" applyFont="1" applyFill="1" applyBorder="1" applyAlignment="1">
      <alignment vertical="center" shrinkToFit="1"/>
    </xf>
    <xf numFmtId="0" fontId="17" fillId="0" borderId="57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7" fillId="0" borderId="55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vertical="center" shrinkToFit="1"/>
    </xf>
    <xf numFmtId="0" fontId="17" fillId="0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1" fillId="0" borderId="0" xfId="0" applyFont="1" applyFill="1" applyAlignment="1">
      <alignment horizontal="left" vertical="center" shrinkToFit="1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20" fontId="30" fillId="11" borderId="0" xfId="0" applyNumberFormat="1" applyFont="1" applyFill="1" applyAlignment="1">
      <alignment horizontal="right" vertical="center" shrinkToFit="1"/>
    </xf>
    <xf numFmtId="0" fontId="31" fillId="5" borderId="0" xfId="0" applyFont="1" applyFill="1" applyAlignment="1">
      <alignment vertical="center" shrinkToFit="1"/>
    </xf>
    <xf numFmtId="0" fontId="32" fillId="12" borderId="61" xfId="0" applyFont="1" applyFill="1" applyBorder="1" applyAlignment="1">
      <alignment horizontal="center" vertical="center" shrinkToFit="1"/>
    </xf>
    <xf numFmtId="0" fontId="31" fillId="12" borderId="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2" fillId="8" borderId="61" xfId="0" applyFont="1" applyFill="1" applyBorder="1" applyAlignment="1">
      <alignment horizontal="center" vertical="center" shrinkToFit="1"/>
    </xf>
    <xf numFmtId="0" fontId="31" fillId="8" borderId="2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shrinkToFit="1"/>
    </xf>
    <xf numFmtId="0" fontId="31" fillId="0" borderId="1" xfId="0" applyFont="1" applyBorder="1" applyAlignment="1">
      <alignment horizontal="center" vertical="center"/>
    </xf>
    <xf numFmtId="20" fontId="31" fillId="0" borderId="0" xfId="0" applyNumberFormat="1" applyFont="1" applyAlignment="1">
      <alignment horizontal="right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20" fontId="31" fillId="3" borderId="0" xfId="0" applyNumberFormat="1" applyFont="1" applyFill="1" applyAlignment="1">
      <alignment vertical="center" shrinkToFit="1"/>
    </xf>
    <xf numFmtId="0" fontId="32" fillId="9" borderId="61" xfId="0" applyFont="1" applyFill="1" applyBorder="1" applyAlignment="1">
      <alignment horizontal="center" vertical="center" shrinkToFit="1"/>
    </xf>
    <xf numFmtId="0" fontId="31" fillId="9" borderId="2" xfId="0" applyFont="1" applyFill="1" applyBorder="1" applyAlignment="1">
      <alignment horizontal="center" vertical="center" shrinkToFit="1"/>
    </xf>
    <xf numFmtId="0" fontId="32" fillId="13" borderId="61" xfId="0" applyFont="1" applyFill="1" applyBorder="1" applyAlignment="1">
      <alignment horizontal="center" vertical="center" shrinkToFit="1"/>
    </xf>
    <xf numFmtId="0" fontId="31" fillId="13" borderId="2" xfId="0" applyFont="1" applyFill="1" applyBorder="1" applyAlignment="1">
      <alignment horizontal="center" vertical="center" shrinkToFit="1"/>
    </xf>
    <xf numFmtId="20" fontId="31" fillId="0" borderId="0" xfId="0" applyNumberFormat="1" applyFont="1" applyFill="1" applyAlignment="1">
      <alignment vertical="center" shrinkToFit="1"/>
    </xf>
    <xf numFmtId="0" fontId="31" fillId="0" borderId="0" xfId="0" applyFont="1" applyAlignment="1">
      <alignment horizontal="right" vertical="center" shrinkToFit="1"/>
    </xf>
    <xf numFmtId="0" fontId="31" fillId="0" borderId="0" xfId="0" applyFont="1" applyAlignment="1">
      <alignment vertical="center" shrinkToFit="1"/>
    </xf>
    <xf numFmtId="0" fontId="32" fillId="10" borderId="61" xfId="0" applyFont="1" applyFill="1" applyBorder="1" applyAlignment="1">
      <alignment horizontal="center" vertical="center" shrinkToFit="1"/>
    </xf>
    <xf numFmtId="0" fontId="31" fillId="10" borderId="2" xfId="0" applyFont="1" applyFill="1" applyBorder="1" applyAlignment="1">
      <alignment horizontal="center" vertical="center" shrinkToFit="1"/>
    </xf>
    <xf numFmtId="20" fontId="33" fillId="0" borderId="0" xfId="0" applyNumberFormat="1" applyFont="1" applyAlignment="1">
      <alignment horizontal="right" vertical="center" shrinkToFit="1"/>
    </xf>
    <xf numFmtId="0" fontId="0" fillId="3" borderId="3" xfId="0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4" fillId="4" borderId="28" xfId="0" applyNumberFormat="1" applyFont="1" applyFill="1" applyBorder="1" applyAlignment="1">
      <alignment horizontal="center" vertical="center" shrinkToFit="1"/>
    </xf>
    <xf numFmtId="0" fontId="14" fillId="4" borderId="8" xfId="0" applyNumberFormat="1" applyFont="1" applyFill="1" applyBorder="1" applyAlignment="1">
      <alignment horizontal="center" vertical="center" shrinkToFit="1"/>
    </xf>
    <xf numFmtId="0" fontId="14" fillId="4" borderId="29" xfId="0" applyNumberFormat="1" applyFont="1" applyFill="1" applyBorder="1" applyAlignment="1">
      <alignment horizontal="center" vertical="center" shrinkToFit="1"/>
    </xf>
    <xf numFmtId="0" fontId="14" fillId="4" borderId="33" xfId="0" applyNumberFormat="1" applyFont="1" applyFill="1" applyBorder="1" applyAlignment="1">
      <alignment horizontal="center" vertical="center" shrinkToFit="1"/>
    </xf>
    <xf numFmtId="0" fontId="14" fillId="4" borderId="27" xfId="0" applyNumberFormat="1" applyFont="1" applyFill="1" applyBorder="1" applyAlignment="1">
      <alignment horizontal="center" vertical="center" shrinkToFit="1"/>
    </xf>
    <xf numFmtId="0" fontId="14" fillId="4" borderId="34" xfId="0" applyNumberFormat="1" applyFont="1" applyFill="1" applyBorder="1" applyAlignment="1">
      <alignment horizontal="center" vertical="center" shrinkToFit="1"/>
    </xf>
    <xf numFmtId="0" fontId="15" fillId="4" borderId="28" xfId="0" applyNumberFormat="1" applyFont="1" applyFill="1" applyBorder="1" applyAlignment="1">
      <alignment horizontal="center" vertical="center" shrinkToFit="1"/>
    </xf>
    <xf numFmtId="0" fontId="15" fillId="4" borderId="8" xfId="0" applyNumberFormat="1" applyFont="1" applyFill="1" applyBorder="1" applyAlignment="1">
      <alignment horizontal="center" vertical="center" shrinkToFit="1"/>
    </xf>
    <xf numFmtId="0" fontId="15" fillId="4" borderId="33" xfId="0" applyNumberFormat="1" applyFont="1" applyFill="1" applyBorder="1" applyAlignment="1">
      <alignment horizontal="center" vertical="center" shrinkToFit="1"/>
    </xf>
    <xf numFmtId="0" fontId="15" fillId="4" borderId="27" xfId="0" applyNumberFormat="1" applyFont="1" applyFill="1" applyBorder="1" applyAlignment="1">
      <alignment horizontal="center" vertical="center" shrinkToFit="1"/>
    </xf>
    <xf numFmtId="0" fontId="17" fillId="6" borderId="4" xfId="0" applyNumberFormat="1" applyFont="1" applyFill="1" applyBorder="1" applyAlignment="1">
      <alignment horizontal="center" vertical="center" shrinkToFit="1"/>
    </xf>
    <xf numFmtId="0" fontId="17" fillId="6" borderId="5" xfId="0" applyNumberFormat="1" applyFont="1" applyFill="1" applyBorder="1" applyAlignment="1">
      <alignment horizontal="center" vertical="center" shrinkToFit="1"/>
    </xf>
    <xf numFmtId="0" fontId="18" fillId="6" borderId="45" xfId="0" applyNumberFormat="1" applyFont="1" applyFill="1" applyBorder="1" applyAlignment="1">
      <alignment horizontal="center" vertical="center" shrinkToFit="1"/>
    </xf>
    <xf numFmtId="0" fontId="18" fillId="6" borderId="51" xfId="0" applyNumberFormat="1" applyFont="1" applyFill="1" applyBorder="1" applyAlignment="1">
      <alignment horizontal="center" vertical="center" shrinkToFit="1"/>
    </xf>
    <xf numFmtId="0" fontId="21" fillId="4" borderId="31" xfId="0" applyFont="1" applyFill="1" applyBorder="1" applyAlignment="1">
      <alignment horizontal="center" vertical="center" shrinkToFit="1"/>
    </xf>
    <xf numFmtId="0" fontId="21" fillId="4" borderId="51" xfId="0" applyFont="1" applyFill="1" applyBorder="1" applyAlignment="1">
      <alignment horizontal="center" vertical="center" shrinkToFit="1"/>
    </xf>
    <xf numFmtId="0" fontId="15" fillId="4" borderId="38" xfId="0" applyFont="1" applyFill="1" applyBorder="1" applyAlignment="1">
      <alignment horizontal="center" vertical="center" shrinkToFit="1"/>
    </xf>
    <xf numFmtId="0" fontId="15" fillId="4" borderId="39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46" xfId="0" applyFont="1" applyFill="1" applyBorder="1" applyAlignment="1">
      <alignment horizontal="center" vertical="center" shrinkToFit="1"/>
    </xf>
    <xf numFmtId="0" fontId="17" fillId="0" borderId="44" xfId="0" applyNumberFormat="1" applyFont="1" applyFill="1" applyBorder="1" applyAlignment="1">
      <alignment horizontal="center" vertical="center" shrinkToFit="1"/>
    </xf>
    <xf numFmtId="0" fontId="17" fillId="0" borderId="50" xfId="0" applyNumberFormat="1" applyFont="1" applyFill="1" applyBorder="1" applyAlignment="1">
      <alignment horizontal="center" vertical="center" shrinkToFit="1"/>
    </xf>
    <xf numFmtId="0" fontId="17" fillId="0" borderId="4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center" vertical="center" shrinkToFit="1"/>
    </xf>
    <xf numFmtId="176" fontId="17" fillId="0" borderId="4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0" fontId="14" fillId="4" borderId="9" xfId="0" applyNumberFormat="1" applyFont="1" applyFill="1" applyBorder="1" applyAlignment="1">
      <alignment horizontal="center" vertical="center" shrinkToFit="1"/>
    </xf>
    <xf numFmtId="0" fontId="14" fillId="4" borderId="35" xfId="0" applyNumberFormat="1" applyFont="1" applyFill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0" fontId="21" fillId="4" borderId="36" xfId="0" applyFont="1" applyFill="1" applyBorder="1" applyAlignment="1">
      <alignment horizontal="center" vertical="center" shrinkToFit="1"/>
    </xf>
    <xf numFmtId="0" fontId="21" fillId="4" borderId="28" xfId="0" applyFont="1" applyFill="1" applyBorder="1" applyAlignment="1">
      <alignment horizontal="center" vertical="center" shrinkToFit="1"/>
    </xf>
    <xf numFmtId="0" fontId="21" fillId="4" borderId="33" xfId="0" applyFont="1" applyFill="1" applyBorder="1" applyAlignment="1">
      <alignment horizontal="center" vertical="center" shrinkToFit="1"/>
    </xf>
    <xf numFmtId="0" fontId="29" fillId="4" borderId="28" xfId="0" applyFont="1" applyFill="1" applyBorder="1" applyAlignment="1">
      <alignment horizontal="center" vertical="center" shrinkToFit="1"/>
    </xf>
    <xf numFmtId="0" fontId="29" fillId="4" borderId="33" xfId="0" applyFont="1" applyFill="1" applyBorder="1" applyAlignment="1">
      <alignment horizontal="center" vertical="center" shrinkToFit="1"/>
    </xf>
    <xf numFmtId="0" fontId="21" fillId="4" borderId="30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15" fillId="4" borderId="36" xfId="0" applyFont="1" applyFill="1" applyBorder="1" applyAlignment="1">
      <alignment horizontal="center" vertical="center" shrinkToFit="1"/>
    </xf>
    <xf numFmtId="0" fontId="15" fillId="4" borderId="34" xfId="0" applyFont="1" applyFill="1" applyBorder="1" applyAlignment="1">
      <alignment horizontal="center" vertical="center" shrinkToFit="1"/>
    </xf>
    <xf numFmtId="176" fontId="17" fillId="0" borderId="5" xfId="0" applyNumberFormat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20" fillId="4" borderId="46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55" xfId="0" applyFont="1" applyFill="1" applyBorder="1" applyAlignment="1">
      <alignment horizontal="center" vertical="center" shrinkToFit="1"/>
    </xf>
    <xf numFmtId="0" fontId="17" fillId="0" borderId="58" xfId="0" applyNumberFormat="1" applyFont="1" applyFill="1" applyBorder="1" applyAlignment="1">
      <alignment horizontal="center" vertical="center" shrinkToFit="1"/>
    </xf>
    <xf numFmtId="0" fontId="17" fillId="0" borderId="59" xfId="0" applyNumberFormat="1" applyFont="1" applyFill="1" applyBorder="1" applyAlignment="1">
      <alignment horizontal="center" vertical="center" shrinkToFit="1"/>
    </xf>
    <xf numFmtId="176" fontId="17" fillId="0" borderId="59" xfId="0" applyNumberFormat="1" applyFont="1" applyFill="1" applyBorder="1" applyAlignment="1">
      <alignment horizontal="center" vertical="center" shrinkToFit="1"/>
    </xf>
    <xf numFmtId="0" fontId="17" fillId="6" borderId="59" xfId="0" applyNumberFormat="1" applyFont="1" applyFill="1" applyBorder="1" applyAlignment="1">
      <alignment horizontal="center" vertical="center" shrinkToFit="1"/>
    </xf>
    <xf numFmtId="0" fontId="18" fillId="6" borderId="60" xfId="0" applyNumberFormat="1" applyFont="1" applyFill="1" applyBorder="1" applyAlignment="1">
      <alignment horizontal="center" vertical="center" shrinkToFit="1"/>
    </xf>
    <xf numFmtId="0" fontId="17" fillId="4" borderId="28" xfId="0" applyNumberFormat="1" applyFont="1" applyFill="1" applyBorder="1" applyAlignment="1">
      <alignment horizontal="center" vertical="center" shrinkToFit="1"/>
    </xf>
    <xf numFmtId="0" fontId="17" fillId="4" borderId="8" xfId="0" applyNumberFormat="1" applyFont="1" applyFill="1" applyBorder="1" applyAlignment="1">
      <alignment horizontal="center" vertical="center" shrinkToFit="1"/>
    </xf>
    <xf numFmtId="0" fontId="17" fillId="4" borderId="29" xfId="0" applyNumberFormat="1" applyFont="1" applyFill="1" applyBorder="1" applyAlignment="1">
      <alignment horizontal="center" vertical="center" shrinkToFit="1"/>
    </xf>
    <xf numFmtId="0" fontId="17" fillId="4" borderId="33" xfId="0" applyNumberFormat="1" applyFont="1" applyFill="1" applyBorder="1" applyAlignment="1">
      <alignment horizontal="center" vertical="center" shrinkToFit="1"/>
    </xf>
    <xf numFmtId="0" fontId="17" fillId="4" borderId="27" xfId="0" applyNumberFormat="1" applyFont="1" applyFill="1" applyBorder="1" applyAlignment="1">
      <alignment horizontal="center" vertical="center" shrinkToFit="1"/>
    </xf>
    <xf numFmtId="0" fontId="17" fillId="4" borderId="34" xfId="0" applyNumberFormat="1" applyFont="1" applyFill="1" applyBorder="1" applyAlignment="1">
      <alignment horizontal="center" vertical="center" shrinkToFit="1"/>
    </xf>
    <xf numFmtId="0" fontId="17" fillId="4" borderId="9" xfId="0" applyNumberFormat="1" applyFont="1" applyFill="1" applyBorder="1" applyAlignment="1">
      <alignment horizontal="center" vertical="center" shrinkToFit="1"/>
    </xf>
    <xf numFmtId="0" fontId="17" fillId="4" borderId="35" xfId="0" applyNumberFormat="1" applyFont="1" applyFill="1" applyBorder="1" applyAlignment="1">
      <alignment horizontal="center" vertical="center" shrinkToFit="1"/>
    </xf>
    <xf numFmtId="0" fontId="23" fillId="6" borderId="45" xfId="0" applyNumberFormat="1" applyFont="1" applyFill="1" applyBorder="1" applyAlignment="1">
      <alignment horizontal="center" vertical="center" shrinkToFit="1"/>
    </xf>
    <xf numFmtId="0" fontId="23" fillId="6" borderId="51" xfId="0" applyNumberFormat="1" applyFont="1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17" fillId="4" borderId="38" xfId="0" applyFont="1" applyFill="1" applyBorder="1" applyAlignment="1">
      <alignment horizontal="center" vertical="center" shrinkToFit="1"/>
    </xf>
    <xf numFmtId="0" fontId="17" fillId="4" borderId="39" xfId="0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7" fillId="4" borderId="46" xfId="0" applyFont="1" applyFill="1" applyBorder="1" applyAlignment="1">
      <alignment horizontal="center" vertical="center" shrinkToFit="1"/>
    </xf>
    <xf numFmtId="0" fontId="17" fillId="4" borderId="36" xfId="0" applyFont="1" applyFill="1" applyBorder="1" applyAlignment="1">
      <alignment horizontal="center" vertical="center" shrinkToFit="1"/>
    </xf>
    <xf numFmtId="0" fontId="17" fillId="4" borderId="34" xfId="0" applyFont="1" applyFill="1" applyBorder="1" applyAlignment="1">
      <alignment horizontal="center" vertical="center" shrinkToFit="1"/>
    </xf>
    <xf numFmtId="0" fontId="23" fillId="6" borderId="60" xfId="0" applyNumberFormat="1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0" fontId="17" fillId="4" borderId="55" xfId="0" applyFont="1" applyFill="1" applyBorder="1" applyAlignment="1">
      <alignment horizontal="center" vertical="center" shrinkToFit="1"/>
    </xf>
    <xf numFmtId="0" fontId="25" fillId="6" borderId="45" xfId="0" applyNumberFormat="1" applyFont="1" applyFill="1" applyBorder="1" applyAlignment="1">
      <alignment horizontal="center" vertical="center" shrinkToFit="1"/>
    </xf>
    <xf numFmtId="0" fontId="25" fillId="6" borderId="51" xfId="0" applyNumberFormat="1" applyFont="1" applyFill="1" applyBorder="1" applyAlignment="1">
      <alignment horizontal="center" vertical="center" shrinkToFit="1"/>
    </xf>
    <xf numFmtId="0" fontId="17" fillId="7" borderId="38" xfId="0" applyFont="1" applyFill="1" applyBorder="1" applyAlignment="1">
      <alignment horizontal="center" vertical="center" shrinkToFit="1"/>
    </xf>
    <xf numFmtId="0" fontId="17" fillId="7" borderId="39" xfId="0" applyFont="1" applyFill="1" applyBorder="1" applyAlignment="1">
      <alignment horizontal="center" vertical="center" shrinkToFit="1"/>
    </xf>
    <xf numFmtId="0" fontId="17" fillId="7" borderId="10" xfId="0" applyFont="1" applyFill="1" applyBorder="1" applyAlignment="1">
      <alignment horizontal="center" vertical="center" shrinkToFit="1"/>
    </xf>
    <xf numFmtId="0" fontId="17" fillId="7" borderId="46" xfId="0" applyFont="1" applyFill="1" applyBorder="1" applyAlignment="1">
      <alignment horizontal="center" vertical="center" shrinkToFit="1"/>
    </xf>
    <xf numFmtId="0" fontId="17" fillId="7" borderId="36" xfId="0" applyFont="1" applyFill="1" applyBorder="1" applyAlignment="1">
      <alignment horizontal="center" vertical="center" shrinkToFit="1"/>
    </xf>
    <xf numFmtId="0" fontId="17" fillId="7" borderId="34" xfId="0" applyFont="1" applyFill="1" applyBorder="1" applyAlignment="1">
      <alignment horizontal="center" vertical="center" shrinkToFit="1"/>
    </xf>
    <xf numFmtId="0" fontId="25" fillId="6" borderId="60" xfId="0" applyNumberFormat="1" applyFont="1" applyFill="1" applyBorder="1" applyAlignment="1">
      <alignment horizontal="center" vertical="center" shrinkToFit="1"/>
    </xf>
    <xf numFmtId="0" fontId="17" fillId="7" borderId="12" xfId="0" applyFont="1" applyFill="1" applyBorder="1" applyAlignment="1">
      <alignment horizontal="center" vertical="center" shrinkToFit="1"/>
    </xf>
    <xf numFmtId="0" fontId="17" fillId="7" borderId="55" xfId="0" applyFont="1" applyFill="1" applyBorder="1" applyAlignment="1">
      <alignment horizontal="center" vertical="center" shrinkToFit="1"/>
    </xf>
    <xf numFmtId="0" fontId="28" fillId="6" borderId="45" xfId="0" applyNumberFormat="1" applyFont="1" applyFill="1" applyBorder="1" applyAlignment="1">
      <alignment horizontal="center" vertical="center" shrinkToFit="1"/>
    </xf>
    <xf numFmtId="0" fontId="28" fillId="6" borderId="51" xfId="0" applyNumberFormat="1" applyFont="1" applyFill="1" applyBorder="1" applyAlignment="1">
      <alignment horizontal="center" vertical="center" shrinkToFit="1"/>
    </xf>
    <xf numFmtId="0" fontId="28" fillId="6" borderId="60" xfId="0" applyNumberFormat="1" applyFont="1" applyFill="1" applyBorder="1" applyAlignment="1">
      <alignment horizontal="center" vertical="center" shrinkToFit="1"/>
    </xf>
    <xf numFmtId="0" fontId="25" fillId="6" borderId="37" xfId="0" applyNumberFormat="1" applyFont="1" applyFill="1" applyBorder="1" applyAlignment="1">
      <alignment horizontal="center" vertical="center" shrinkToFit="1"/>
    </xf>
    <xf numFmtId="0" fontId="16" fillId="4" borderId="28" xfId="0" applyNumberFormat="1" applyFont="1" applyFill="1" applyBorder="1" applyAlignment="1">
      <alignment horizontal="center" vertical="center" shrinkToFit="1"/>
    </xf>
    <xf numFmtId="0" fontId="16" fillId="4" borderId="8" xfId="0" applyNumberFormat="1" applyFont="1" applyFill="1" applyBorder="1" applyAlignment="1">
      <alignment horizontal="center" vertical="center" shrinkToFit="1"/>
    </xf>
    <xf numFmtId="0" fontId="16" fillId="4" borderId="29" xfId="0" applyNumberFormat="1" applyFont="1" applyFill="1" applyBorder="1" applyAlignment="1">
      <alignment horizontal="center" vertical="center" shrinkToFit="1"/>
    </xf>
    <xf numFmtId="0" fontId="16" fillId="4" borderId="33" xfId="0" applyNumberFormat="1" applyFont="1" applyFill="1" applyBorder="1" applyAlignment="1">
      <alignment horizontal="center" vertical="center" shrinkToFit="1"/>
    </xf>
    <xf numFmtId="0" fontId="16" fillId="4" borderId="27" xfId="0" applyNumberFormat="1" applyFont="1" applyFill="1" applyBorder="1" applyAlignment="1">
      <alignment horizontal="center" vertical="center" shrinkToFit="1"/>
    </xf>
    <xf numFmtId="0" fontId="16" fillId="4" borderId="34" xfId="0" applyNumberFormat="1" applyFont="1" applyFill="1" applyBorder="1" applyAlignment="1">
      <alignment horizontal="center" vertical="center" shrinkToFit="1"/>
    </xf>
    <xf numFmtId="0" fontId="20" fillId="6" borderId="4" xfId="0" applyNumberFormat="1" applyFont="1" applyFill="1" applyBorder="1" applyAlignment="1">
      <alignment horizontal="center" vertical="center" shrinkToFit="1"/>
    </xf>
    <xf numFmtId="0" fontId="20" fillId="6" borderId="5" xfId="0" applyNumberFormat="1" applyFont="1" applyFill="1" applyBorder="1" applyAlignment="1">
      <alignment horizontal="center" vertical="center" shrinkToFit="1"/>
    </xf>
    <xf numFmtId="0" fontId="17" fillId="6" borderId="45" xfId="0" applyNumberFormat="1" applyFont="1" applyFill="1" applyBorder="1" applyAlignment="1">
      <alignment horizontal="center" vertical="center" shrinkToFit="1"/>
    </xf>
    <xf numFmtId="0" fontId="17" fillId="6" borderId="51" xfId="0" applyNumberFormat="1" applyFont="1" applyFill="1" applyBorder="1" applyAlignment="1">
      <alignment horizontal="center" vertical="center" shrinkToFit="1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16" fillId="4" borderId="46" xfId="0" applyFont="1" applyFill="1" applyBorder="1" applyAlignment="1">
      <alignment horizontal="center" vertical="center" shrinkToFit="1"/>
    </xf>
    <xf numFmtId="0" fontId="20" fillId="0" borderId="44" xfId="0" applyNumberFormat="1" applyFont="1" applyFill="1" applyBorder="1" applyAlignment="1">
      <alignment horizontal="center" vertical="center" shrinkToFit="1"/>
    </xf>
    <xf numFmtId="0" fontId="20" fillId="0" borderId="50" xfId="0" applyNumberFormat="1" applyFont="1" applyFill="1" applyBorder="1" applyAlignment="1">
      <alignment horizontal="center" vertical="center" shrinkToFit="1"/>
    </xf>
    <xf numFmtId="0" fontId="20" fillId="0" borderId="4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center" vertical="center" shrinkToFit="1"/>
    </xf>
    <xf numFmtId="176" fontId="20" fillId="0" borderId="4" xfId="0" applyNumberFormat="1" applyFont="1" applyFill="1" applyBorder="1" applyAlignment="1">
      <alignment horizontal="center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0" fontId="16" fillId="4" borderId="36" xfId="0" applyFont="1" applyFill="1" applyBorder="1" applyAlignment="1">
      <alignment horizontal="center" vertical="center" shrinkToFit="1"/>
    </xf>
    <xf numFmtId="0" fontId="16" fillId="4" borderId="34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6" fillId="4" borderId="55" xfId="0" applyFont="1" applyFill="1" applyBorder="1" applyAlignment="1">
      <alignment horizontal="center" vertical="center" shrinkToFit="1"/>
    </xf>
    <xf numFmtId="0" fontId="20" fillId="0" borderId="58" xfId="0" applyNumberFormat="1" applyFont="1" applyFill="1" applyBorder="1" applyAlignment="1">
      <alignment horizontal="center" vertical="center" shrinkToFit="1"/>
    </xf>
    <xf numFmtId="0" fontId="20" fillId="0" borderId="59" xfId="0" applyNumberFormat="1" applyFont="1" applyFill="1" applyBorder="1" applyAlignment="1">
      <alignment horizontal="center" vertical="center" shrinkToFit="1"/>
    </xf>
    <xf numFmtId="176" fontId="20" fillId="0" borderId="59" xfId="0" applyNumberFormat="1" applyFont="1" applyFill="1" applyBorder="1" applyAlignment="1">
      <alignment horizontal="center" vertical="center" shrinkToFit="1"/>
    </xf>
    <xf numFmtId="0" fontId="20" fillId="6" borderId="59" xfId="0" applyNumberFormat="1" applyFont="1" applyFill="1" applyBorder="1" applyAlignment="1">
      <alignment horizontal="center" vertical="center" shrinkToFit="1"/>
    </xf>
    <xf numFmtId="0" fontId="17" fillId="6" borderId="60" xfId="0" applyNumberFormat="1" applyFont="1" applyFill="1" applyBorder="1" applyAlignment="1">
      <alignment horizontal="center" vertical="center" shrinkToFit="1"/>
    </xf>
    <xf numFmtId="176" fontId="20" fillId="0" borderId="5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892967</xdr:colOff>
      <xdr:row>26</xdr:row>
      <xdr:rowOff>23812</xdr:rowOff>
    </xdr:from>
    <xdr:to>
      <xdr:col>11</xdr:col>
      <xdr:colOff>357185</xdr:colOff>
      <xdr:row>26</xdr:row>
      <xdr:rowOff>309562</xdr:rowOff>
    </xdr:to>
    <xdr:sp macro="" textlink="">
      <xdr:nvSpPr>
        <xdr:cNvPr id="2" name="テキスト ボックス 1"/>
        <xdr:cNvSpPr txBox="1"/>
      </xdr:nvSpPr>
      <xdr:spPr>
        <a:xfrm>
          <a:off x="8727280" y="9334500"/>
          <a:ext cx="1178718" cy="28575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実施</a:t>
          </a:r>
          <a:r>
            <a:rPr kumimoji="1" lang="ja-JP" altLang="en-US" sz="1100" b="1">
              <a:solidFill>
                <a:srgbClr val="FF0000"/>
              </a:solidFill>
            </a:rPr>
            <a:t>しない</a:t>
          </a:r>
        </a:p>
      </xdr:txBody>
    </xdr:sp>
    <xdr:clientData/>
  </xdr:twoCellAnchor>
  <xdr:twoCellAnchor>
    <xdr:from>
      <xdr:col>9</xdr:col>
      <xdr:colOff>857250</xdr:colOff>
      <xdr:row>31</xdr:row>
      <xdr:rowOff>154780</xdr:rowOff>
    </xdr:from>
    <xdr:to>
      <xdr:col>11</xdr:col>
      <xdr:colOff>488156</xdr:colOff>
      <xdr:row>33</xdr:row>
      <xdr:rowOff>166687</xdr:rowOff>
    </xdr:to>
    <xdr:sp macro="" textlink="">
      <xdr:nvSpPr>
        <xdr:cNvPr id="3" name="テキスト ボックス 2"/>
        <xdr:cNvSpPr txBox="1"/>
      </xdr:nvSpPr>
      <xdr:spPr>
        <a:xfrm>
          <a:off x="8691563" y="11191874"/>
          <a:ext cx="1345406" cy="702469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実施しない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41</xdr:col>
      <xdr:colOff>187037</xdr:colOff>
      <xdr:row>22</xdr:row>
      <xdr:rowOff>465859</xdr:rowOff>
    </xdr:to>
    <xdr:cxnSp macro="">
      <xdr:nvCxnSpPr>
        <xdr:cNvPr id="2" name="直線コネクタ 1"/>
        <xdr:cNvCxnSpPr/>
      </xdr:nvCxnSpPr>
      <xdr:spPr>
        <a:xfrm>
          <a:off x="1257300" y="1809750"/>
          <a:ext cx="9826337" cy="104194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15586</xdr:colOff>
      <xdr:row>3</xdr:row>
      <xdr:rowOff>23379</xdr:rowOff>
    </xdr:from>
    <xdr:to>
      <xdr:col>30</xdr:col>
      <xdr:colOff>0</xdr:colOff>
      <xdr:row>17</xdr:row>
      <xdr:rowOff>0</xdr:rowOff>
    </xdr:to>
    <xdr:cxnSp macro="">
      <xdr:nvCxnSpPr>
        <xdr:cNvPr id="2" name="直線コネクタ 1"/>
        <xdr:cNvCxnSpPr/>
      </xdr:nvCxnSpPr>
      <xdr:spPr>
        <a:xfrm>
          <a:off x="682336" y="1137804"/>
          <a:ext cx="5318414" cy="39771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" name="直線コネクタ 2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" name="直線コネクタ 3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5" name="直線コネクタ 4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6" name="直線コネクタ 5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7" name="直線コネクタ 6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8" name="直線コネクタ 7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9" name="直線コネクタ 8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0" name="直線コネクタ 9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1" name="直線コネクタ 10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2" name="直線コネクタ 11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3" name="直線コネクタ 12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4" name="直線コネクタ 13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5" name="直線コネクタ 14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6" name="直線コネクタ 15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7" name="直線コネクタ 16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8" name="直線コネクタ 17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19" name="直線コネクタ 18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0" name="直線コネクタ 19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1" name="直線コネクタ 20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2" name="直線コネクタ 21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3" name="直線コネクタ 22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4" name="直線コネクタ 23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5" name="直線コネクタ 24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6" name="直線コネクタ 25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7" name="直線コネクタ 26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8" name="直線コネクタ 27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29" name="直線コネクタ 28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0" name="直線コネクタ 29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1" name="直線コネクタ 30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2" name="直線コネクタ 31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3" name="直線コネクタ 32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4" name="直線コネクタ 33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5" name="直線コネクタ 34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6" name="直線コネクタ 35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7" name="直線コネクタ 36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8" name="直線コネクタ 37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39" name="直線コネクタ 38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0" name="直線コネクタ 39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1" name="直線コネクタ 40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2" name="直線コネクタ 41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3" name="直線コネクタ 42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4" name="直線コネクタ 43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5" name="直線コネクタ 44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46" name="直線コネクタ 45"/>
        <xdr:cNvCxnSpPr/>
      </xdr:nvCxnSpPr>
      <xdr:spPr>
        <a:xfrm>
          <a:off x="1238250" y="1809750"/>
          <a:ext cx="6934200" cy="733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38</xdr:col>
      <xdr:colOff>0</xdr:colOff>
      <xdr:row>21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8915400" cy="9429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zoomScale="70" zoomScaleNormal="70" zoomScaleSheetLayoutView="70" workbookViewId="0">
      <selection activeCell="A2" sqref="A2"/>
    </sheetView>
  </sheetViews>
  <sheetFormatPr defaultRowHeight="27" customHeight="1" x14ac:dyDescent="0.15"/>
  <cols>
    <col min="1" max="1" width="11.25" style="8" customWidth="1"/>
    <col min="2" max="2" width="8.375" style="8" customWidth="1"/>
    <col min="3" max="5" width="11.25" style="8" customWidth="1"/>
    <col min="6" max="6" width="9" style="8"/>
    <col min="7" max="10" width="13.375" style="8" customWidth="1"/>
    <col min="11" max="16384" width="9" style="8"/>
  </cols>
  <sheetData>
    <row r="1" spans="1:14" ht="43.5" customHeight="1" x14ac:dyDescent="0.15">
      <c r="A1" s="119" t="s">
        <v>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7"/>
    </row>
    <row r="2" spans="1:14" s="9" customFormat="1" ht="37.5" customHeight="1" x14ac:dyDescent="0.15">
      <c r="A2" s="16"/>
      <c r="B2" s="16"/>
      <c r="C2" s="16"/>
      <c r="D2" s="16"/>
      <c r="E2" s="16"/>
      <c r="F2" s="16"/>
    </row>
    <row r="3" spans="1:14" ht="27" customHeight="1" x14ac:dyDescent="0.15">
      <c r="A3" s="108" t="s">
        <v>6</v>
      </c>
      <c r="B3" s="108"/>
      <c r="C3" s="108"/>
      <c r="D3" s="108"/>
      <c r="E3" s="108"/>
      <c r="F3" s="108"/>
      <c r="G3" s="108"/>
    </row>
    <row r="4" spans="1:14" ht="27" customHeight="1" x14ac:dyDescent="0.15">
      <c r="A4" s="102" t="s">
        <v>0</v>
      </c>
      <c r="B4" s="1" t="s">
        <v>74</v>
      </c>
      <c r="C4" s="1"/>
      <c r="D4" s="10"/>
      <c r="E4" s="10"/>
      <c r="F4" s="10"/>
      <c r="G4" s="10"/>
    </row>
    <row r="5" spans="1:14" ht="27" customHeight="1" x14ac:dyDescent="0.15">
      <c r="A5" s="103"/>
      <c r="B5" s="11">
        <v>1</v>
      </c>
      <c r="C5" s="1" t="s">
        <v>16</v>
      </c>
      <c r="D5" s="6"/>
      <c r="F5" s="28" t="s">
        <v>75</v>
      </c>
      <c r="G5" s="108" t="s">
        <v>76</v>
      </c>
      <c r="H5" s="108"/>
    </row>
    <row r="6" spans="1:14" ht="27" customHeight="1" x14ac:dyDescent="0.15">
      <c r="A6" s="103"/>
      <c r="B6" s="20">
        <v>2</v>
      </c>
      <c r="C6" s="2" t="s">
        <v>17</v>
      </c>
      <c r="D6" s="5"/>
      <c r="G6" s="109" t="s">
        <v>77</v>
      </c>
      <c r="H6" s="109"/>
      <c r="I6" s="4"/>
      <c r="J6" s="4"/>
      <c r="K6" s="4"/>
    </row>
    <row r="7" spans="1:14" ht="27" customHeight="1" x14ac:dyDescent="0.15">
      <c r="A7" s="103"/>
      <c r="B7" s="20">
        <v>3</v>
      </c>
      <c r="C7" s="2" t="s">
        <v>18</v>
      </c>
      <c r="D7" s="6"/>
      <c r="E7" s="6"/>
      <c r="F7" s="3"/>
      <c r="G7" s="3"/>
      <c r="H7" s="4"/>
      <c r="I7" s="4"/>
      <c r="J7" s="4"/>
      <c r="K7" s="4"/>
    </row>
    <row r="8" spans="1:14" ht="27" customHeight="1" x14ac:dyDescent="0.15">
      <c r="A8" s="103"/>
      <c r="B8" s="20">
        <v>4</v>
      </c>
      <c r="C8" s="1" t="s">
        <v>22</v>
      </c>
      <c r="E8" s="6"/>
      <c r="F8" s="3" t="s">
        <v>16</v>
      </c>
      <c r="G8" s="110" t="s">
        <v>78</v>
      </c>
      <c r="H8" s="110"/>
      <c r="I8" s="110"/>
      <c r="J8" s="4"/>
      <c r="K8" s="4"/>
    </row>
    <row r="9" spans="1:14" ht="27" customHeight="1" x14ac:dyDescent="0.15">
      <c r="A9" s="103"/>
      <c r="B9" s="20">
        <v>5</v>
      </c>
      <c r="C9" s="2" t="s">
        <v>24</v>
      </c>
      <c r="E9" s="4"/>
      <c r="F9" s="3" t="s">
        <v>17</v>
      </c>
      <c r="G9" s="110" t="s">
        <v>79</v>
      </c>
      <c r="H9" s="110"/>
      <c r="I9" s="110"/>
      <c r="J9" s="3"/>
      <c r="K9" s="4"/>
    </row>
    <row r="10" spans="1:14" ht="27" customHeight="1" x14ac:dyDescent="0.15">
      <c r="A10" s="103"/>
      <c r="B10" s="11">
        <v>6</v>
      </c>
      <c r="C10" s="1" t="s">
        <v>25</v>
      </c>
      <c r="E10" s="6"/>
      <c r="F10" s="3"/>
      <c r="G10" s="3"/>
      <c r="H10" s="3"/>
      <c r="I10" s="3"/>
      <c r="J10" s="3"/>
      <c r="K10" s="4"/>
    </row>
    <row r="11" spans="1:14" ht="27" customHeight="1" x14ac:dyDescent="0.15">
      <c r="A11" s="103"/>
      <c r="B11" s="11">
        <v>7</v>
      </c>
      <c r="C11" s="2" t="s">
        <v>20</v>
      </c>
      <c r="E11" s="6"/>
      <c r="F11" s="3"/>
      <c r="G11" s="3"/>
      <c r="H11" s="3"/>
      <c r="I11" s="3"/>
      <c r="J11" s="3"/>
      <c r="K11" s="4"/>
    </row>
    <row r="12" spans="1:14" ht="27" customHeight="1" x14ac:dyDescent="0.15">
      <c r="A12" s="103"/>
      <c r="B12" s="20">
        <v>8</v>
      </c>
      <c r="C12" s="25" t="s">
        <v>19</v>
      </c>
      <c r="D12" s="111" t="s">
        <v>80</v>
      </c>
      <c r="E12" s="6"/>
      <c r="F12" s="3"/>
      <c r="G12" s="21"/>
      <c r="H12" s="21"/>
      <c r="I12" s="21"/>
      <c r="J12" s="3"/>
      <c r="K12" s="4"/>
    </row>
    <row r="13" spans="1:14" ht="27" customHeight="1" x14ac:dyDescent="0.15">
      <c r="A13" s="103"/>
      <c r="B13" s="20">
        <v>9</v>
      </c>
      <c r="C13" s="25" t="s">
        <v>23</v>
      </c>
      <c r="D13" s="111"/>
      <c r="E13" s="15"/>
      <c r="F13" s="22"/>
      <c r="G13" s="3"/>
      <c r="H13" s="3"/>
      <c r="I13" s="3"/>
      <c r="J13" s="3"/>
      <c r="K13" s="4"/>
    </row>
    <row r="14" spans="1:14" ht="27" customHeight="1" x14ac:dyDescent="0.15">
      <c r="A14" s="104"/>
      <c r="B14" s="11">
        <v>10</v>
      </c>
      <c r="C14" s="24" t="s">
        <v>21</v>
      </c>
      <c r="D14" s="111"/>
      <c r="E14" s="15"/>
      <c r="F14" s="22"/>
      <c r="G14" s="3"/>
      <c r="H14" s="3"/>
      <c r="I14" s="3"/>
      <c r="J14" s="3"/>
      <c r="K14" s="4"/>
    </row>
    <row r="15" spans="1:14" ht="27" customHeight="1" x14ac:dyDescent="0.15">
      <c r="C15" s="6"/>
      <c r="D15" s="6"/>
      <c r="E15" s="6"/>
      <c r="F15" s="3"/>
      <c r="G15" s="21"/>
      <c r="H15" s="21"/>
      <c r="I15" s="21"/>
      <c r="J15" s="21"/>
      <c r="K15" s="4"/>
    </row>
    <row r="16" spans="1:14" ht="27" customHeight="1" x14ac:dyDescent="0.15">
      <c r="A16" s="105" t="s">
        <v>1</v>
      </c>
      <c r="B16" s="1" t="s">
        <v>74</v>
      </c>
      <c r="C16" s="1" t="s">
        <v>2</v>
      </c>
      <c r="D16" s="1" t="s">
        <v>3</v>
      </c>
      <c r="E16" s="6"/>
      <c r="F16" s="3"/>
      <c r="G16" s="3"/>
      <c r="H16" s="3"/>
      <c r="I16" s="3"/>
      <c r="J16" s="3"/>
      <c r="K16" s="4"/>
    </row>
    <row r="17" spans="1:15" ht="27" customHeight="1" x14ac:dyDescent="0.15">
      <c r="A17" s="106"/>
      <c r="B17" s="14">
        <v>1</v>
      </c>
      <c r="C17" s="26" t="s">
        <v>35</v>
      </c>
      <c r="D17" s="26" t="s">
        <v>33</v>
      </c>
      <c r="E17" s="27" t="s">
        <v>81</v>
      </c>
      <c r="G17" s="3"/>
      <c r="H17" s="3"/>
      <c r="I17" s="3"/>
      <c r="J17" s="3"/>
      <c r="K17" s="4"/>
    </row>
    <row r="18" spans="1:15" ht="27" customHeight="1" x14ac:dyDescent="0.15">
      <c r="A18" s="106"/>
      <c r="B18" s="14">
        <v>2</v>
      </c>
      <c r="C18" s="26" t="s">
        <v>39</v>
      </c>
      <c r="D18" s="1" t="s">
        <v>31</v>
      </c>
      <c r="G18" s="21"/>
      <c r="H18" s="3"/>
      <c r="I18" s="3"/>
      <c r="J18" s="3"/>
      <c r="K18" s="4"/>
      <c r="L18" s="4"/>
    </row>
    <row r="19" spans="1:15" ht="27" customHeight="1" x14ac:dyDescent="0.15">
      <c r="A19" s="106"/>
      <c r="B19" s="14">
        <v>3</v>
      </c>
      <c r="C19" s="1" t="s">
        <v>30</v>
      </c>
      <c r="D19" s="1" t="s">
        <v>28</v>
      </c>
      <c r="G19" s="3"/>
      <c r="H19" s="3"/>
      <c r="I19" s="3"/>
      <c r="J19" s="3"/>
      <c r="K19" s="4"/>
    </row>
    <row r="20" spans="1:15" ht="27" customHeight="1" x14ac:dyDescent="0.15">
      <c r="A20" s="106"/>
      <c r="B20" s="14">
        <v>4</v>
      </c>
      <c r="C20" s="1" t="s">
        <v>32</v>
      </c>
      <c r="D20" s="1" t="s">
        <v>27</v>
      </c>
      <c r="G20" s="3"/>
      <c r="H20" s="3"/>
      <c r="I20" s="3"/>
      <c r="J20" s="3"/>
      <c r="K20" s="4"/>
    </row>
    <row r="21" spans="1:15" ht="27" customHeight="1" x14ac:dyDescent="0.15">
      <c r="A21" s="106"/>
      <c r="B21" s="14">
        <v>5</v>
      </c>
      <c r="C21" s="1" t="s">
        <v>29</v>
      </c>
      <c r="D21" s="1" t="s">
        <v>37</v>
      </c>
      <c r="G21" s="6"/>
    </row>
    <row r="22" spans="1:15" ht="27" customHeight="1" x14ac:dyDescent="0.15">
      <c r="A22" s="106"/>
      <c r="B22" s="14">
        <v>6</v>
      </c>
      <c r="C22" s="1" t="s">
        <v>38</v>
      </c>
      <c r="D22" s="1" t="s">
        <v>40</v>
      </c>
      <c r="G22" s="6"/>
    </row>
    <row r="23" spans="1:15" ht="27" customHeight="1" x14ac:dyDescent="0.15">
      <c r="A23" s="106"/>
      <c r="B23" s="14">
        <v>7</v>
      </c>
      <c r="C23" s="24" t="s">
        <v>26</v>
      </c>
      <c r="D23" s="24" t="s">
        <v>34</v>
      </c>
      <c r="E23" s="112" t="s">
        <v>82</v>
      </c>
      <c r="G23" s="6"/>
      <c r="M23" s="18"/>
      <c r="N23" s="4"/>
      <c r="O23" s="4"/>
    </row>
    <row r="24" spans="1:15" ht="27" customHeight="1" x14ac:dyDescent="0.15">
      <c r="A24" s="107"/>
      <c r="B24" s="14">
        <v>8</v>
      </c>
      <c r="C24" s="24" t="s">
        <v>36</v>
      </c>
      <c r="D24" s="24" t="s">
        <v>41</v>
      </c>
      <c r="E24" s="112"/>
      <c r="G24" s="6"/>
      <c r="I24" s="132" t="s">
        <v>15</v>
      </c>
      <c r="J24" s="132"/>
      <c r="M24" s="19"/>
    </row>
    <row r="25" spans="1:15" ht="27" customHeight="1" thickBot="1" x14ac:dyDescent="0.2">
      <c r="C25" s="6"/>
      <c r="D25" s="6"/>
      <c r="E25" s="6"/>
      <c r="F25" s="6"/>
      <c r="G25" s="6"/>
    </row>
    <row r="26" spans="1:15" ht="27" customHeight="1" thickBot="1" x14ac:dyDescent="0.2">
      <c r="A26" s="105" t="s">
        <v>4</v>
      </c>
      <c r="B26" s="1" t="s">
        <v>74</v>
      </c>
      <c r="C26" s="1" t="s">
        <v>2</v>
      </c>
      <c r="D26" s="1" t="s">
        <v>3</v>
      </c>
      <c r="E26" s="1" t="s">
        <v>5</v>
      </c>
      <c r="F26" s="3"/>
      <c r="G26" s="6"/>
      <c r="H26" s="133" t="s">
        <v>72</v>
      </c>
      <c r="I26" s="120" t="s">
        <v>7</v>
      </c>
      <c r="J26" s="121"/>
      <c r="K26" s="121"/>
      <c r="L26" s="122"/>
    </row>
    <row r="27" spans="1:15" ht="27" customHeight="1" thickBot="1" x14ac:dyDescent="0.2">
      <c r="A27" s="106"/>
      <c r="B27" s="12">
        <v>1</v>
      </c>
      <c r="C27" s="26" t="s">
        <v>52</v>
      </c>
      <c r="D27" s="26" t="s">
        <v>42</v>
      </c>
      <c r="E27" s="26" t="s">
        <v>44</v>
      </c>
      <c r="F27" s="28" t="s">
        <v>83</v>
      </c>
      <c r="H27" s="133"/>
      <c r="I27" s="123" t="s">
        <v>14</v>
      </c>
      <c r="J27" s="124"/>
      <c r="K27" s="124"/>
      <c r="L27" s="125"/>
    </row>
    <row r="28" spans="1:15" ht="27" customHeight="1" thickBot="1" x14ac:dyDescent="0.2">
      <c r="A28" s="106"/>
      <c r="B28" s="70">
        <v>2</v>
      </c>
      <c r="C28" s="26" t="s">
        <v>51</v>
      </c>
      <c r="D28" s="1" t="s">
        <v>57</v>
      </c>
      <c r="E28" s="1" t="s">
        <v>53</v>
      </c>
    </row>
    <row r="29" spans="1:15" ht="27" customHeight="1" x14ac:dyDescent="0.15">
      <c r="A29" s="106"/>
      <c r="B29" s="70">
        <v>3</v>
      </c>
      <c r="C29" s="1" t="s">
        <v>61</v>
      </c>
      <c r="D29" s="1" t="s">
        <v>49</v>
      </c>
      <c r="E29" s="1" t="s">
        <v>62</v>
      </c>
      <c r="F29" s="3"/>
      <c r="H29" s="133" t="s">
        <v>72</v>
      </c>
      <c r="I29" s="134" t="s">
        <v>8</v>
      </c>
      <c r="J29" s="135"/>
      <c r="K29" s="135"/>
      <c r="L29" s="136"/>
    </row>
    <row r="30" spans="1:15" ht="27" customHeight="1" x14ac:dyDescent="0.15">
      <c r="A30" s="106"/>
      <c r="B30" s="70">
        <v>4</v>
      </c>
      <c r="C30" s="1" t="s">
        <v>43</v>
      </c>
      <c r="D30" s="1" t="s">
        <v>60</v>
      </c>
      <c r="E30" s="1" t="s">
        <v>48</v>
      </c>
      <c r="F30" s="3"/>
      <c r="H30" s="133"/>
      <c r="I30" s="126" t="s">
        <v>9</v>
      </c>
      <c r="J30" s="127"/>
      <c r="K30" s="127"/>
      <c r="L30" s="128"/>
    </row>
    <row r="31" spans="1:15" ht="27" customHeight="1" thickBot="1" x14ac:dyDescent="0.2">
      <c r="A31" s="106"/>
      <c r="B31" s="70">
        <v>5</v>
      </c>
      <c r="C31" s="1" t="s">
        <v>58</v>
      </c>
      <c r="D31" s="1" t="s">
        <v>50</v>
      </c>
      <c r="E31" s="1" t="s">
        <v>45</v>
      </c>
      <c r="F31" s="3"/>
      <c r="I31" s="129" t="s">
        <v>10</v>
      </c>
      <c r="J31" s="130"/>
      <c r="K31" s="130"/>
      <c r="L31" s="131"/>
    </row>
    <row r="32" spans="1:15" ht="27" customHeight="1" x14ac:dyDescent="0.15">
      <c r="A32" s="106"/>
      <c r="B32" s="70">
        <v>6</v>
      </c>
      <c r="C32" s="1" t="s">
        <v>55</v>
      </c>
      <c r="D32" s="1" t="s">
        <v>46</v>
      </c>
      <c r="E32" s="1" t="s">
        <v>47</v>
      </c>
      <c r="F32" s="3"/>
      <c r="I32" s="137" t="s">
        <v>11</v>
      </c>
      <c r="J32" s="138"/>
      <c r="K32" s="138"/>
      <c r="L32" s="139"/>
    </row>
    <row r="33" spans="1:13" ht="27" customHeight="1" x14ac:dyDescent="0.15">
      <c r="A33" s="107"/>
      <c r="B33" s="13">
        <v>7</v>
      </c>
      <c r="C33" s="24" t="s">
        <v>59</v>
      </c>
      <c r="D33" s="24" t="s">
        <v>54</v>
      </c>
      <c r="E33" s="24" t="s">
        <v>56</v>
      </c>
      <c r="F33" s="29" t="s">
        <v>85</v>
      </c>
      <c r="I33" s="140" t="s">
        <v>12</v>
      </c>
      <c r="J33" s="141"/>
      <c r="K33" s="141"/>
      <c r="L33" s="142"/>
      <c r="M33" s="7"/>
    </row>
    <row r="34" spans="1:13" ht="27" customHeight="1" thickBot="1" x14ac:dyDescent="0.2">
      <c r="A34" s="30"/>
      <c r="B34" s="30"/>
      <c r="C34" s="23"/>
      <c r="D34" s="23"/>
      <c r="E34" s="6"/>
      <c r="F34" s="6"/>
      <c r="G34" s="6"/>
      <c r="I34" s="113" t="s">
        <v>13</v>
      </c>
      <c r="J34" s="114"/>
      <c r="K34" s="114"/>
      <c r="L34" s="115"/>
      <c r="M34" s="7"/>
    </row>
    <row r="35" spans="1:13" ht="27" customHeight="1" x14ac:dyDescent="0.15">
      <c r="A35" s="118" t="s">
        <v>71</v>
      </c>
      <c r="B35" s="1" t="s">
        <v>87</v>
      </c>
      <c r="C35" s="1"/>
      <c r="D35" s="6"/>
      <c r="E35" s="6"/>
      <c r="F35" s="6"/>
      <c r="G35" s="6"/>
      <c r="I35" s="116"/>
      <c r="J35" s="116"/>
      <c r="K35" s="116"/>
      <c r="L35" s="116"/>
      <c r="M35" s="7"/>
    </row>
    <row r="36" spans="1:13" ht="27" customHeight="1" x14ac:dyDescent="0.15">
      <c r="A36" s="118"/>
      <c r="B36" s="14">
        <v>1</v>
      </c>
      <c r="C36" s="26" t="s">
        <v>67</v>
      </c>
      <c r="D36" s="101" t="s">
        <v>86</v>
      </c>
      <c r="E36" s="6"/>
      <c r="F36" s="6"/>
      <c r="G36" s="6"/>
      <c r="I36" s="117"/>
      <c r="J36" s="117"/>
      <c r="K36" s="117"/>
      <c r="L36" s="117"/>
    </row>
    <row r="37" spans="1:13" ht="27" customHeight="1" x14ac:dyDescent="0.15">
      <c r="A37" s="118"/>
      <c r="B37" s="14">
        <v>2</v>
      </c>
      <c r="C37" s="26" t="s">
        <v>63</v>
      </c>
      <c r="D37" s="101"/>
      <c r="E37" s="6"/>
      <c r="F37" s="6"/>
      <c r="G37" s="6"/>
    </row>
    <row r="38" spans="1:13" ht="27" customHeight="1" x14ac:dyDescent="0.15">
      <c r="A38" s="118"/>
      <c r="B38" s="14">
        <v>3</v>
      </c>
      <c r="C38" s="26" t="s">
        <v>65</v>
      </c>
      <c r="D38" s="101"/>
      <c r="E38" s="6"/>
      <c r="F38" s="6"/>
      <c r="G38" s="6"/>
    </row>
    <row r="39" spans="1:13" ht="27" customHeight="1" x14ac:dyDescent="0.15">
      <c r="A39" s="118"/>
      <c r="B39" s="14">
        <v>4</v>
      </c>
      <c r="C39" s="1" t="s">
        <v>66</v>
      </c>
      <c r="E39" s="6"/>
      <c r="F39" s="6"/>
      <c r="G39" s="6"/>
    </row>
    <row r="40" spans="1:13" ht="27" customHeight="1" x14ac:dyDescent="0.15">
      <c r="A40" s="118"/>
      <c r="B40" s="14">
        <v>5</v>
      </c>
      <c r="C40" s="1" t="s">
        <v>68</v>
      </c>
      <c r="E40" s="6"/>
      <c r="F40" s="6"/>
      <c r="G40" s="6"/>
    </row>
    <row r="41" spans="1:13" ht="27" customHeight="1" x14ac:dyDescent="0.15">
      <c r="A41" s="118"/>
      <c r="B41" s="14">
        <v>6</v>
      </c>
      <c r="C41" s="1" t="s">
        <v>84</v>
      </c>
      <c r="E41" s="6"/>
      <c r="F41" s="6"/>
      <c r="G41" s="6"/>
    </row>
    <row r="42" spans="1:13" ht="27" customHeight="1" x14ac:dyDescent="0.15">
      <c r="A42" s="118"/>
      <c r="B42" s="14">
        <v>7</v>
      </c>
      <c r="C42" s="1" t="s">
        <v>69</v>
      </c>
      <c r="E42" s="6"/>
      <c r="F42" s="6"/>
      <c r="G42" s="6"/>
    </row>
    <row r="43" spans="1:13" ht="27" customHeight="1" x14ac:dyDescent="0.15">
      <c r="A43" s="118"/>
      <c r="B43" s="14">
        <v>8</v>
      </c>
      <c r="C43" s="1" t="s">
        <v>64</v>
      </c>
      <c r="E43" s="6"/>
      <c r="F43" s="6"/>
      <c r="G43" s="6"/>
    </row>
    <row r="44" spans="1:13" ht="27" customHeight="1" x14ac:dyDescent="0.15">
      <c r="A44" s="118"/>
      <c r="B44" s="14">
        <v>9</v>
      </c>
      <c r="C44" s="1" t="s">
        <v>70</v>
      </c>
      <c r="G44" s="6"/>
    </row>
  </sheetData>
  <mergeCells count="25">
    <mergeCell ref="A1:M1"/>
    <mergeCell ref="I26:L26"/>
    <mergeCell ref="I27:L27"/>
    <mergeCell ref="I30:L30"/>
    <mergeCell ref="I31:L31"/>
    <mergeCell ref="I24:J24"/>
    <mergeCell ref="H26:H27"/>
    <mergeCell ref="I29:L29"/>
    <mergeCell ref="A26:A33"/>
    <mergeCell ref="I32:L32"/>
    <mergeCell ref="I33:L33"/>
    <mergeCell ref="H29:H30"/>
    <mergeCell ref="D36:D38"/>
    <mergeCell ref="A4:A14"/>
    <mergeCell ref="A16:A24"/>
    <mergeCell ref="A3:G3"/>
    <mergeCell ref="G5:H5"/>
    <mergeCell ref="G6:H6"/>
    <mergeCell ref="G8:I8"/>
    <mergeCell ref="G9:I9"/>
    <mergeCell ref="D12:D14"/>
    <mergeCell ref="E23:E24"/>
    <mergeCell ref="I34:L34"/>
    <mergeCell ref="I35:L36"/>
    <mergeCell ref="A35:A44"/>
  </mergeCells>
  <phoneticPr fontId="1"/>
  <pageMargins left="0.27559055118110237" right="0.19685039370078741" top="0.47244094488188981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zoomScale="80" zoomScaleNormal="80" workbookViewId="0">
      <selection activeCell="AW12" sqref="AW12"/>
    </sheetView>
  </sheetViews>
  <sheetFormatPr defaultRowHeight="13.5" x14ac:dyDescent="0.15"/>
  <cols>
    <col min="1" max="2" width="4.5" style="61" customWidth="1"/>
    <col min="3" max="42" width="2.25" style="61" customWidth="1"/>
    <col min="43" max="48" width="5.125" style="61" customWidth="1"/>
    <col min="49" max="251" width="9" style="61"/>
    <col min="252" max="253" width="8.125" style="61" customWidth="1"/>
    <col min="254" max="293" width="3.25" style="61" customWidth="1"/>
    <col min="294" max="299" width="10" style="61" customWidth="1"/>
    <col min="300" max="300" width="26.125" style="61" customWidth="1"/>
    <col min="301" max="301" width="9" style="61"/>
    <col min="302" max="305" width="3.5" style="61" customWidth="1"/>
    <col min="306" max="507" width="9" style="61"/>
    <col min="508" max="509" width="8.125" style="61" customWidth="1"/>
    <col min="510" max="549" width="3.25" style="61" customWidth="1"/>
    <col min="550" max="555" width="10" style="61" customWidth="1"/>
    <col min="556" max="556" width="26.125" style="61" customWidth="1"/>
    <col min="557" max="557" width="9" style="61"/>
    <col min="558" max="561" width="3.5" style="61" customWidth="1"/>
    <col min="562" max="763" width="9" style="61"/>
    <col min="764" max="765" width="8.125" style="61" customWidth="1"/>
    <col min="766" max="805" width="3.25" style="61" customWidth="1"/>
    <col min="806" max="811" width="10" style="61" customWidth="1"/>
    <col min="812" max="812" width="26.125" style="61" customWidth="1"/>
    <col min="813" max="813" width="9" style="61"/>
    <col min="814" max="817" width="3.5" style="61" customWidth="1"/>
    <col min="818" max="1019" width="9" style="61"/>
    <col min="1020" max="1021" width="8.125" style="61" customWidth="1"/>
    <col min="1022" max="1061" width="3.25" style="61" customWidth="1"/>
    <col min="1062" max="1067" width="10" style="61" customWidth="1"/>
    <col min="1068" max="1068" width="26.125" style="61" customWidth="1"/>
    <col min="1069" max="1069" width="9" style="61"/>
    <col min="1070" max="1073" width="3.5" style="61" customWidth="1"/>
    <col min="1074" max="1275" width="9" style="61"/>
    <col min="1276" max="1277" width="8.125" style="61" customWidth="1"/>
    <col min="1278" max="1317" width="3.25" style="61" customWidth="1"/>
    <col min="1318" max="1323" width="10" style="61" customWidth="1"/>
    <col min="1324" max="1324" width="26.125" style="61" customWidth="1"/>
    <col min="1325" max="1325" width="9" style="61"/>
    <col min="1326" max="1329" width="3.5" style="61" customWidth="1"/>
    <col min="1330" max="1531" width="9" style="61"/>
    <col min="1532" max="1533" width="8.125" style="61" customWidth="1"/>
    <col min="1534" max="1573" width="3.25" style="61" customWidth="1"/>
    <col min="1574" max="1579" width="10" style="61" customWidth="1"/>
    <col min="1580" max="1580" width="26.125" style="61" customWidth="1"/>
    <col min="1581" max="1581" width="9" style="61"/>
    <col min="1582" max="1585" width="3.5" style="61" customWidth="1"/>
    <col min="1586" max="1787" width="9" style="61"/>
    <col min="1788" max="1789" width="8.125" style="61" customWidth="1"/>
    <col min="1790" max="1829" width="3.25" style="61" customWidth="1"/>
    <col min="1830" max="1835" width="10" style="61" customWidth="1"/>
    <col min="1836" max="1836" width="26.125" style="61" customWidth="1"/>
    <col min="1837" max="1837" width="9" style="61"/>
    <col min="1838" max="1841" width="3.5" style="61" customWidth="1"/>
    <col min="1842" max="2043" width="9" style="61"/>
    <col min="2044" max="2045" width="8.125" style="61" customWidth="1"/>
    <col min="2046" max="2085" width="3.25" style="61" customWidth="1"/>
    <col min="2086" max="2091" width="10" style="61" customWidth="1"/>
    <col min="2092" max="2092" width="26.125" style="61" customWidth="1"/>
    <col min="2093" max="2093" width="9" style="61"/>
    <col min="2094" max="2097" width="3.5" style="61" customWidth="1"/>
    <col min="2098" max="2299" width="9" style="61"/>
    <col min="2300" max="2301" width="8.125" style="61" customWidth="1"/>
    <col min="2302" max="2341" width="3.25" style="61" customWidth="1"/>
    <col min="2342" max="2347" width="10" style="61" customWidth="1"/>
    <col min="2348" max="2348" width="26.125" style="61" customWidth="1"/>
    <col min="2349" max="2349" width="9" style="61"/>
    <col min="2350" max="2353" width="3.5" style="61" customWidth="1"/>
    <col min="2354" max="2555" width="9" style="61"/>
    <col min="2556" max="2557" width="8.125" style="61" customWidth="1"/>
    <col min="2558" max="2597" width="3.25" style="61" customWidth="1"/>
    <col min="2598" max="2603" width="10" style="61" customWidth="1"/>
    <col min="2604" max="2604" width="26.125" style="61" customWidth="1"/>
    <col min="2605" max="2605" width="9" style="61"/>
    <col min="2606" max="2609" width="3.5" style="61" customWidth="1"/>
    <col min="2610" max="2811" width="9" style="61"/>
    <col min="2812" max="2813" width="8.125" style="61" customWidth="1"/>
    <col min="2814" max="2853" width="3.25" style="61" customWidth="1"/>
    <col min="2854" max="2859" width="10" style="61" customWidth="1"/>
    <col min="2860" max="2860" width="26.125" style="61" customWidth="1"/>
    <col min="2861" max="2861" width="9" style="61"/>
    <col min="2862" max="2865" width="3.5" style="61" customWidth="1"/>
    <col min="2866" max="3067" width="9" style="61"/>
    <col min="3068" max="3069" width="8.125" style="61" customWidth="1"/>
    <col min="3070" max="3109" width="3.25" style="61" customWidth="1"/>
    <col min="3110" max="3115" width="10" style="61" customWidth="1"/>
    <col min="3116" max="3116" width="26.125" style="61" customWidth="1"/>
    <col min="3117" max="3117" width="9" style="61"/>
    <col min="3118" max="3121" width="3.5" style="61" customWidth="1"/>
    <col min="3122" max="3323" width="9" style="61"/>
    <col min="3324" max="3325" width="8.125" style="61" customWidth="1"/>
    <col min="3326" max="3365" width="3.25" style="61" customWidth="1"/>
    <col min="3366" max="3371" width="10" style="61" customWidth="1"/>
    <col min="3372" max="3372" width="26.125" style="61" customWidth="1"/>
    <col min="3373" max="3373" width="9" style="61"/>
    <col min="3374" max="3377" width="3.5" style="61" customWidth="1"/>
    <col min="3378" max="3579" width="9" style="61"/>
    <col min="3580" max="3581" width="8.125" style="61" customWidth="1"/>
    <col min="3582" max="3621" width="3.25" style="61" customWidth="1"/>
    <col min="3622" max="3627" width="10" style="61" customWidth="1"/>
    <col min="3628" max="3628" width="26.125" style="61" customWidth="1"/>
    <col min="3629" max="3629" width="9" style="61"/>
    <col min="3630" max="3633" width="3.5" style="61" customWidth="1"/>
    <col min="3634" max="3835" width="9" style="61"/>
    <col min="3836" max="3837" width="8.125" style="61" customWidth="1"/>
    <col min="3838" max="3877" width="3.25" style="61" customWidth="1"/>
    <col min="3878" max="3883" width="10" style="61" customWidth="1"/>
    <col min="3884" max="3884" width="26.125" style="61" customWidth="1"/>
    <col min="3885" max="3885" width="9" style="61"/>
    <col min="3886" max="3889" width="3.5" style="61" customWidth="1"/>
    <col min="3890" max="4091" width="9" style="61"/>
    <col min="4092" max="4093" width="8.125" style="61" customWidth="1"/>
    <col min="4094" max="4133" width="3.25" style="61" customWidth="1"/>
    <col min="4134" max="4139" width="10" style="61" customWidth="1"/>
    <col min="4140" max="4140" width="26.125" style="61" customWidth="1"/>
    <col min="4141" max="4141" width="9" style="61"/>
    <col min="4142" max="4145" width="3.5" style="61" customWidth="1"/>
    <col min="4146" max="4347" width="9" style="61"/>
    <col min="4348" max="4349" width="8.125" style="61" customWidth="1"/>
    <col min="4350" max="4389" width="3.25" style="61" customWidth="1"/>
    <col min="4390" max="4395" width="10" style="61" customWidth="1"/>
    <col min="4396" max="4396" width="26.125" style="61" customWidth="1"/>
    <col min="4397" max="4397" width="9" style="61"/>
    <col min="4398" max="4401" width="3.5" style="61" customWidth="1"/>
    <col min="4402" max="4603" width="9" style="61"/>
    <col min="4604" max="4605" width="8.125" style="61" customWidth="1"/>
    <col min="4606" max="4645" width="3.25" style="61" customWidth="1"/>
    <col min="4646" max="4651" width="10" style="61" customWidth="1"/>
    <col min="4652" max="4652" width="26.125" style="61" customWidth="1"/>
    <col min="4653" max="4653" width="9" style="61"/>
    <col min="4654" max="4657" width="3.5" style="61" customWidth="1"/>
    <col min="4658" max="4859" width="9" style="61"/>
    <col min="4860" max="4861" width="8.125" style="61" customWidth="1"/>
    <col min="4862" max="4901" width="3.25" style="61" customWidth="1"/>
    <col min="4902" max="4907" width="10" style="61" customWidth="1"/>
    <col min="4908" max="4908" width="26.125" style="61" customWidth="1"/>
    <col min="4909" max="4909" width="9" style="61"/>
    <col min="4910" max="4913" width="3.5" style="61" customWidth="1"/>
    <col min="4914" max="5115" width="9" style="61"/>
    <col min="5116" max="5117" width="8.125" style="61" customWidth="1"/>
    <col min="5118" max="5157" width="3.25" style="61" customWidth="1"/>
    <col min="5158" max="5163" width="10" style="61" customWidth="1"/>
    <col min="5164" max="5164" width="26.125" style="61" customWidth="1"/>
    <col min="5165" max="5165" width="9" style="61"/>
    <col min="5166" max="5169" width="3.5" style="61" customWidth="1"/>
    <col min="5170" max="5371" width="9" style="61"/>
    <col min="5372" max="5373" width="8.125" style="61" customWidth="1"/>
    <col min="5374" max="5413" width="3.25" style="61" customWidth="1"/>
    <col min="5414" max="5419" width="10" style="61" customWidth="1"/>
    <col min="5420" max="5420" width="26.125" style="61" customWidth="1"/>
    <col min="5421" max="5421" width="9" style="61"/>
    <col min="5422" max="5425" width="3.5" style="61" customWidth="1"/>
    <col min="5426" max="5627" width="9" style="61"/>
    <col min="5628" max="5629" width="8.125" style="61" customWidth="1"/>
    <col min="5630" max="5669" width="3.25" style="61" customWidth="1"/>
    <col min="5670" max="5675" width="10" style="61" customWidth="1"/>
    <col min="5676" max="5676" width="26.125" style="61" customWidth="1"/>
    <col min="5677" max="5677" width="9" style="61"/>
    <col min="5678" max="5681" width="3.5" style="61" customWidth="1"/>
    <col min="5682" max="5883" width="9" style="61"/>
    <col min="5884" max="5885" width="8.125" style="61" customWidth="1"/>
    <col min="5886" max="5925" width="3.25" style="61" customWidth="1"/>
    <col min="5926" max="5931" width="10" style="61" customWidth="1"/>
    <col min="5932" max="5932" width="26.125" style="61" customWidth="1"/>
    <col min="5933" max="5933" width="9" style="61"/>
    <col min="5934" max="5937" width="3.5" style="61" customWidth="1"/>
    <col min="5938" max="6139" width="9" style="61"/>
    <col min="6140" max="6141" width="8.125" style="61" customWidth="1"/>
    <col min="6142" max="6181" width="3.25" style="61" customWidth="1"/>
    <col min="6182" max="6187" width="10" style="61" customWidth="1"/>
    <col min="6188" max="6188" width="26.125" style="61" customWidth="1"/>
    <col min="6189" max="6189" width="9" style="61"/>
    <col min="6190" max="6193" width="3.5" style="61" customWidth="1"/>
    <col min="6194" max="6395" width="9" style="61"/>
    <col min="6396" max="6397" width="8.125" style="61" customWidth="1"/>
    <col min="6398" max="6437" width="3.25" style="61" customWidth="1"/>
    <col min="6438" max="6443" width="10" style="61" customWidth="1"/>
    <col min="6444" max="6444" width="26.125" style="61" customWidth="1"/>
    <col min="6445" max="6445" width="9" style="61"/>
    <col min="6446" max="6449" width="3.5" style="61" customWidth="1"/>
    <col min="6450" max="6651" width="9" style="61"/>
    <col min="6652" max="6653" width="8.125" style="61" customWidth="1"/>
    <col min="6654" max="6693" width="3.25" style="61" customWidth="1"/>
    <col min="6694" max="6699" width="10" style="61" customWidth="1"/>
    <col min="6700" max="6700" width="26.125" style="61" customWidth="1"/>
    <col min="6701" max="6701" width="9" style="61"/>
    <col min="6702" max="6705" width="3.5" style="61" customWidth="1"/>
    <col min="6706" max="6907" width="9" style="61"/>
    <col min="6908" max="6909" width="8.125" style="61" customWidth="1"/>
    <col min="6910" max="6949" width="3.25" style="61" customWidth="1"/>
    <col min="6950" max="6955" width="10" style="61" customWidth="1"/>
    <col min="6956" max="6956" width="26.125" style="61" customWidth="1"/>
    <col min="6957" max="6957" width="9" style="61"/>
    <col min="6958" max="6961" width="3.5" style="61" customWidth="1"/>
    <col min="6962" max="7163" width="9" style="61"/>
    <col min="7164" max="7165" width="8.125" style="61" customWidth="1"/>
    <col min="7166" max="7205" width="3.25" style="61" customWidth="1"/>
    <col min="7206" max="7211" width="10" style="61" customWidth="1"/>
    <col min="7212" max="7212" width="26.125" style="61" customWidth="1"/>
    <col min="7213" max="7213" width="9" style="61"/>
    <col min="7214" max="7217" width="3.5" style="61" customWidth="1"/>
    <col min="7218" max="7419" width="9" style="61"/>
    <col min="7420" max="7421" width="8.125" style="61" customWidth="1"/>
    <col min="7422" max="7461" width="3.25" style="61" customWidth="1"/>
    <col min="7462" max="7467" width="10" style="61" customWidth="1"/>
    <col min="7468" max="7468" width="26.125" style="61" customWidth="1"/>
    <col min="7469" max="7469" width="9" style="61"/>
    <col min="7470" max="7473" width="3.5" style="61" customWidth="1"/>
    <col min="7474" max="7675" width="9" style="61"/>
    <col min="7676" max="7677" width="8.125" style="61" customWidth="1"/>
    <col min="7678" max="7717" width="3.25" style="61" customWidth="1"/>
    <col min="7718" max="7723" width="10" style="61" customWidth="1"/>
    <col min="7724" max="7724" width="26.125" style="61" customWidth="1"/>
    <col min="7725" max="7725" width="9" style="61"/>
    <col min="7726" max="7729" width="3.5" style="61" customWidth="1"/>
    <col min="7730" max="7931" width="9" style="61"/>
    <col min="7932" max="7933" width="8.125" style="61" customWidth="1"/>
    <col min="7934" max="7973" width="3.25" style="61" customWidth="1"/>
    <col min="7974" max="7979" width="10" style="61" customWidth="1"/>
    <col min="7980" max="7980" width="26.125" style="61" customWidth="1"/>
    <col min="7981" max="7981" width="9" style="61"/>
    <col min="7982" max="7985" width="3.5" style="61" customWidth="1"/>
    <col min="7986" max="8187" width="9" style="61"/>
    <col min="8188" max="8189" width="8.125" style="61" customWidth="1"/>
    <col min="8190" max="8229" width="3.25" style="61" customWidth="1"/>
    <col min="8230" max="8235" width="10" style="61" customWidth="1"/>
    <col min="8236" max="8236" width="26.125" style="61" customWidth="1"/>
    <col min="8237" max="8237" width="9" style="61"/>
    <col min="8238" max="8241" width="3.5" style="61" customWidth="1"/>
    <col min="8242" max="8443" width="9" style="61"/>
    <col min="8444" max="8445" width="8.125" style="61" customWidth="1"/>
    <col min="8446" max="8485" width="3.25" style="61" customWidth="1"/>
    <col min="8486" max="8491" width="10" style="61" customWidth="1"/>
    <col min="8492" max="8492" width="26.125" style="61" customWidth="1"/>
    <col min="8493" max="8493" width="9" style="61"/>
    <col min="8494" max="8497" width="3.5" style="61" customWidth="1"/>
    <col min="8498" max="8699" width="9" style="61"/>
    <col min="8700" max="8701" width="8.125" style="61" customWidth="1"/>
    <col min="8702" max="8741" width="3.25" style="61" customWidth="1"/>
    <col min="8742" max="8747" width="10" style="61" customWidth="1"/>
    <col min="8748" max="8748" width="26.125" style="61" customWidth="1"/>
    <col min="8749" max="8749" width="9" style="61"/>
    <col min="8750" max="8753" width="3.5" style="61" customWidth="1"/>
    <col min="8754" max="8955" width="9" style="61"/>
    <col min="8956" max="8957" width="8.125" style="61" customWidth="1"/>
    <col min="8958" max="8997" width="3.25" style="61" customWidth="1"/>
    <col min="8998" max="9003" width="10" style="61" customWidth="1"/>
    <col min="9004" max="9004" width="26.125" style="61" customWidth="1"/>
    <col min="9005" max="9005" width="9" style="61"/>
    <col min="9006" max="9009" width="3.5" style="61" customWidth="1"/>
    <col min="9010" max="9211" width="9" style="61"/>
    <col min="9212" max="9213" width="8.125" style="61" customWidth="1"/>
    <col min="9214" max="9253" width="3.25" style="61" customWidth="1"/>
    <col min="9254" max="9259" width="10" style="61" customWidth="1"/>
    <col min="9260" max="9260" width="26.125" style="61" customWidth="1"/>
    <col min="9261" max="9261" width="9" style="61"/>
    <col min="9262" max="9265" width="3.5" style="61" customWidth="1"/>
    <col min="9266" max="9467" width="9" style="61"/>
    <col min="9468" max="9469" width="8.125" style="61" customWidth="1"/>
    <col min="9470" max="9509" width="3.25" style="61" customWidth="1"/>
    <col min="9510" max="9515" width="10" style="61" customWidth="1"/>
    <col min="9516" max="9516" width="26.125" style="61" customWidth="1"/>
    <col min="9517" max="9517" width="9" style="61"/>
    <col min="9518" max="9521" width="3.5" style="61" customWidth="1"/>
    <col min="9522" max="9723" width="9" style="61"/>
    <col min="9724" max="9725" width="8.125" style="61" customWidth="1"/>
    <col min="9726" max="9765" width="3.25" style="61" customWidth="1"/>
    <col min="9766" max="9771" width="10" style="61" customWidth="1"/>
    <col min="9772" max="9772" width="26.125" style="61" customWidth="1"/>
    <col min="9773" max="9773" width="9" style="61"/>
    <col min="9774" max="9777" width="3.5" style="61" customWidth="1"/>
    <col min="9778" max="9979" width="9" style="61"/>
    <col min="9980" max="9981" width="8.125" style="61" customWidth="1"/>
    <col min="9982" max="10021" width="3.25" style="61" customWidth="1"/>
    <col min="10022" max="10027" width="10" style="61" customWidth="1"/>
    <col min="10028" max="10028" width="26.125" style="61" customWidth="1"/>
    <col min="10029" max="10029" width="9" style="61"/>
    <col min="10030" max="10033" width="3.5" style="61" customWidth="1"/>
    <col min="10034" max="10235" width="9" style="61"/>
    <col min="10236" max="10237" width="8.125" style="61" customWidth="1"/>
    <col min="10238" max="10277" width="3.25" style="61" customWidth="1"/>
    <col min="10278" max="10283" width="10" style="61" customWidth="1"/>
    <col min="10284" max="10284" width="26.125" style="61" customWidth="1"/>
    <col min="10285" max="10285" width="9" style="61"/>
    <col min="10286" max="10289" width="3.5" style="61" customWidth="1"/>
    <col min="10290" max="10491" width="9" style="61"/>
    <col min="10492" max="10493" width="8.125" style="61" customWidth="1"/>
    <col min="10494" max="10533" width="3.25" style="61" customWidth="1"/>
    <col min="10534" max="10539" width="10" style="61" customWidth="1"/>
    <col min="10540" max="10540" width="26.125" style="61" customWidth="1"/>
    <col min="10541" max="10541" width="9" style="61"/>
    <col min="10542" max="10545" width="3.5" style="61" customWidth="1"/>
    <col min="10546" max="10747" width="9" style="61"/>
    <col min="10748" max="10749" width="8.125" style="61" customWidth="1"/>
    <col min="10750" max="10789" width="3.25" style="61" customWidth="1"/>
    <col min="10790" max="10795" width="10" style="61" customWidth="1"/>
    <col min="10796" max="10796" width="26.125" style="61" customWidth="1"/>
    <col min="10797" max="10797" width="9" style="61"/>
    <col min="10798" max="10801" width="3.5" style="61" customWidth="1"/>
    <col min="10802" max="11003" width="9" style="61"/>
    <col min="11004" max="11005" width="8.125" style="61" customWidth="1"/>
    <col min="11006" max="11045" width="3.25" style="61" customWidth="1"/>
    <col min="11046" max="11051" width="10" style="61" customWidth="1"/>
    <col min="11052" max="11052" width="26.125" style="61" customWidth="1"/>
    <col min="11053" max="11053" width="9" style="61"/>
    <col min="11054" max="11057" width="3.5" style="61" customWidth="1"/>
    <col min="11058" max="11259" width="9" style="61"/>
    <col min="11260" max="11261" width="8.125" style="61" customWidth="1"/>
    <col min="11262" max="11301" width="3.25" style="61" customWidth="1"/>
    <col min="11302" max="11307" width="10" style="61" customWidth="1"/>
    <col min="11308" max="11308" width="26.125" style="61" customWidth="1"/>
    <col min="11309" max="11309" width="9" style="61"/>
    <col min="11310" max="11313" width="3.5" style="61" customWidth="1"/>
    <col min="11314" max="11515" width="9" style="61"/>
    <col min="11516" max="11517" width="8.125" style="61" customWidth="1"/>
    <col min="11518" max="11557" width="3.25" style="61" customWidth="1"/>
    <col min="11558" max="11563" width="10" style="61" customWidth="1"/>
    <col min="11564" max="11564" width="26.125" style="61" customWidth="1"/>
    <col min="11565" max="11565" width="9" style="61"/>
    <col min="11566" max="11569" width="3.5" style="61" customWidth="1"/>
    <col min="11570" max="11771" width="9" style="61"/>
    <col min="11772" max="11773" width="8.125" style="61" customWidth="1"/>
    <col min="11774" max="11813" width="3.25" style="61" customWidth="1"/>
    <col min="11814" max="11819" width="10" style="61" customWidth="1"/>
    <col min="11820" max="11820" width="26.125" style="61" customWidth="1"/>
    <col min="11821" max="11821" width="9" style="61"/>
    <col min="11822" max="11825" width="3.5" style="61" customWidth="1"/>
    <col min="11826" max="12027" width="9" style="61"/>
    <col min="12028" max="12029" width="8.125" style="61" customWidth="1"/>
    <col min="12030" max="12069" width="3.25" style="61" customWidth="1"/>
    <col min="12070" max="12075" width="10" style="61" customWidth="1"/>
    <col min="12076" max="12076" width="26.125" style="61" customWidth="1"/>
    <col min="12077" max="12077" width="9" style="61"/>
    <col min="12078" max="12081" width="3.5" style="61" customWidth="1"/>
    <col min="12082" max="12283" width="9" style="61"/>
    <col min="12284" max="12285" width="8.125" style="61" customWidth="1"/>
    <col min="12286" max="12325" width="3.25" style="61" customWidth="1"/>
    <col min="12326" max="12331" width="10" style="61" customWidth="1"/>
    <col min="12332" max="12332" width="26.125" style="61" customWidth="1"/>
    <col min="12333" max="12333" width="9" style="61"/>
    <col min="12334" max="12337" width="3.5" style="61" customWidth="1"/>
    <col min="12338" max="12539" width="9" style="61"/>
    <col min="12540" max="12541" width="8.125" style="61" customWidth="1"/>
    <col min="12542" max="12581" width="3.25" style="61" customWidth="1"/>
    <col min="12582" max="12587" width="10" style="61" customWidth="1"/>
    <col min="12588" max="12588" width="26.125" style="61" customWidth="1"/>
    <col min="12589" max="12589" width="9" style="61"/>
    <col min="12590" max="12593" width="3.5" style="61" customWidth="1"/>
    <col min="12594" max="12795" width="9" style="61"/>
    <col min="12796" max="12797" width="8.125" style="61" customWidth="1"/>
    <col min="12798" max="12837" width="3.25" style="61" customWidth="1"/>
    <col min="12838" max="12843" width="10" style="61" customWidth="1"/>
    <col min="12844" max="12844" width="26.125" style="61" customWidth="1"/>
    <col min="12845" max="12845" width="9" style="61"/>
    <col min="12846" max="12849" width="3.5" style="61" customWidth="1"/>
    <col min="12850" max="13051" width="9" style="61"/>
    <col min="13052" max="13053" width="8.125" style="61" customWidth="1"/>
    <col min="13054" max="13093" width="3.25" style="61" customWidth="1"/>
    <col min="13094" max="13099" width="10" style="61" customWidth="1"/>
    <col min="13100" max="13100" width="26.125" style="61" customWidth="1"/>
    <col min="13101" max="13101" width="9" style="61"/>
    <col min="13102" max="13105" width="3.5" style="61" customWidth="1"/>
    <col min="13106" max="13307" width="9" style="61"/>
    <col min="13308" max="13309" width="8.125" style="61" customWidth="1"/>
    <col min="13310" max="13349" width="3.25" style="61" customWidth="1"/>
    <col min="13350" max="13355" width="10" style="61" customWidth="1"/>
    <col min="13356" max="13356" width="26.125" style="61" customWidth="1"/>
    <col min="13357" max="13357" width="9" style="61"/>
    <col min="13358" max="13361" width="3.5" style="61" customWidth="1"/>
    <col min="13362" max="13563" width="9" style="61"/>
    <col min="13564" max="13565" width="8.125" style="61" customWidth="1"/>
    <col min="13566" max="13605" width="3.25" style="61" customWidth="1"/>
    <col min="13606" max="13611" width="10" style="61" customWidth="1"/>
    <col min="13612" max="13612" width="26.125" style="61" customWidth="1"/>
    <col min="13613" max="13613" width="9" style="61"/>
    <col min="13614" max="13617" width="3.5" style="61" customWidth="1"/>
    <col min="13618" max="13819" width="9" style="61"/>
    <col min="13820" max="13821" width="8.125" style="61" customWidth="1"/>
    <col min="13822" max="13861" width="3.25" style="61" customWidth="1"/>
    <col min="13862" max="13867" width="10" style="61" customWidth="1"/>
    <col min="13868" max="13868" width="26.125" style="61" customWidth="1"/>
    <col min="13869" max="13869" width="9" style="61"/>
    <col min="13870" max="13873" width="3.5" style="61" customWidth="1"/>
    <col min="13874" max="14075" width="9" style="61"/>
    <col min="14076" max="14077" width="8.125" style="61" customWidth="1"/>
    <col min="14078" max="14117" width="3.25" style="61" customWidth="1"/>
    <col min="14118" max="14123" width="10" style="61" customWidth="1"/>
    <col min="14124" max="14124" width="26.125" style="61" customWidth="1"/>
    <col min="14125" max="14125" width="9" style="61"/>
    <col min="14126" max="14129" width="3.5" style="61" customWidth="1"/>
    <col min="14130" max="14331" width="9" style="61"/>
    <col min="14332" max="14333" width="8.125" style="61" customWidth="1"/>
    <col min="14334" max="14373" width="3.25" style="61" customWidth="1"/>
    <col min="14374" max="14379" width="10" style="61" customWidth="1"/>
    <col min="14380" max="14380" width="26.125" style="61" customWidth="1"/>
    <col min="14381" max="14381" width="9" style="61"/>
    <col min="14382" max="14385" width="3.5" style="61" customWidth="1"/>
    <col min="14386" max="14587" width="9" style="61"/>
    <col min="14588" max="14589" width="8.125" style="61" customWidth="1"/>
    <col min="14590" max="14629" width="3.25" style="61" customWidth="1"/>
    <col min="14630" max="14635" width="10" style="61" customWidth="1"/>
    <col min="14636" max="14636" width="26.125" style="61" customWidth="1"/>
    <col min="14637" max="14637" width="9" style="61"/>
    <col min="14638" max="14641" width="3.5" style="61" customWidth="1"/>
    <col min="14642" max="14843" width="9" style="61"/>
    <col min="14844" max="14845" width="8.125" style="61" customWidth="1"/>
    <col min="14846" max="14885" width="3.25" style="61" customWidth="1"/>
    <col min="14886" max="14891" width="10" style="61" customWidth="1"/>
    <col min="14892" max="14892" width="26.125" style="61" customWidth="1"/>
    <col min="14893" max="14893" width="9" style="61"/>
    <col min="14894" max="14897" width="3.5" style="61" customWidth="1"/>
    <col min="14898" max="15099" width="9" style="61"/>
    <col min="15100" max="15101" width="8.125" style="61" customWidth="1"/>
    <col min="15102" max="15141" width="3.25" style="61" customWidth="1"/>
    <col min="15142" max="15147" width="10" style="61" customWidth="1"/>
    <col min="15148" max="15148" width="26.125" style="61" customWidth="1"/>
    <col min="15149" max="15149" width="9" style="61"/>
    <col min="15150" max="15153" width="3.5" style="61" customWidth="1"/>
    <col min="15154" max="15355" width="9" style="61"/>
    <col min="15356" max="15357" width="8.125" style="61" customWidth="1"/>
    <col min="15358" max="15397" width="3.25" style="61" customWidth="1"/>
    <col min="15398" max="15403" width="10" style="61" customWidth="1"/>
    <col min="15404" max="15404" width="26.125" style="61" customWidth="1"/>
    <col min="15405" max="15405" width="9" style="61"/>
    <col min="15406" max="15409" width="3.5" style="61" customWidth="1"/>
    <col min="15410" max="15611" width="9" style="61"/>
    <col min="15612" max="15613" width="8.125" style="61" customWidth="1"/>
    <col min="15614" max="15653" width="3.25" style="61" customWidth="1"/>
    <col min="15654" max="15659" width="10" style="61" customWidth="1"/>
    <col min="15660" max="15660" width="26.125" style="61" customWidth="1"/>
    <col min="15661" max="15661" width="9" style="61"/>
    <col min="15662" max="15665" width="3.5" style="61" customWidth="1"/>
    <col min="15666" max="15867" width="9" style="61"/>
    <col min="15868" max="15869" width="8.125" style="61" customWidth="1"/>
    <col min="15870" max="15909" width="3.25" style="61" customWidth="1"/>
    <col min="15910" max="15915" width="10" style="61" customWidth="1"/>
    <col min="15916" max="15916" width="26.125" style="61" customWidth="1"/>
    <col min="15917" max="15917" width="9" style="61"/>
    <col min="15918" max="15921" width="3.5" style="61" customWidth="1"/>
    <col min="15922" max="16123" width="9" style="61"/>
    <col min="16124" max="16125" width="8.125" style="61" customWidth="1"/>
    <col min="16126" max="16165" width="3.25" style="61" customWidth="1"/>
    <col min="16166" max="16171" width="10" style="61" customWidth="1"/>
    <col min="16172" max="16172" width="26.125" style="61" customWidth="1"/>
    <col min="16173" max="16173" width="9" style="61"/>
    <col min="16174" max="16177" width="3.5" style="61" customWidth="1"/>
    <col min="16178" max="16384" width="9" style="61"/>
  </cols>
  <sheetData>
    <row r="1" spans="1:53" ht="42.75" thickBot="1" x14ac:dyDescent="0.45">
      <c r="A1" s="143" t="s">
        <v>173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</row>
    <row r="2" spans="1:53" ht="22.5" customHeight="1" x14ac:dyDescent="0.15">
      <c r="A2" s="62"/>
      <c r="B2" s="63" t="s">
        <v>88</v>
      </c>
      <c r="C2" s="145" t="s">
        <v>89</v>
      </c>
      <c r="D2" s="146"/>
      <c r="E2" s="146"/>
      <c r="F2" s="147"/>
      <c r="G2" s="145" t="s">
        <v>90</v>
      </c>
      <c r="H2" s="146"/>
      <c r="I2" s="146"/>
      <c r="J2" s="146"/>
      <c r="K2" s="145" t="s">
        <v>91</v>
      </c>
      <c r="L2" s="146"/>
      <c r="M2" s="146"/>
      <c r="N2" s="146"/>
      <c r="O2" s="145" t="s">
        <v>92</v>
      </c>
      <c r="P2" s="146"/>
      <c r="Q2" s="146"/>
      <c r="R2" s="146"/>
      <c r="S2" s="145" t="s">
        <v>93</v>
      </c>
      <c r="T2" s="146"/>
      <c r="U2" s="146"/>
      <c r="V2" s="146"/>
      <c r="W2" s="145" t="s">
        <v>94</v>
      </c>
      <c r="X2" s="146"/>
      <c r="Y2" s="146"/>
      <c r="Z2" s="146"/>
      <c r="AA2" s="151" t="s">
        <v>95</v>
      </c>
      <c r="AB2" s="152"/>
      <c r="AC2" s="152"/>
      <c r="AD2" s="152"/>
      <c r="AE2" s="145" t="s">
        <v>96</v>
      </c>
      <c r="AF2" s="146"/>
      <c r="AG2" s="146"/>
      <c r="AH2" s="146"/>
      <c r="AI2" s="145" t="s">
        <v>174</v>
      </c>
      <c r="AJ2" s="146"/>
      <c r="AK2" s="146"/>
      <c r="AL2" s="147"/>
      <c r="AM2" s="146" t="s">
        <v>97</v>
      </c>
      <c r="AN2" s="146"/>
      <c r="AO2" s="146"/>
      <c r="AP2" s="171"/>
      <c r="AQ2" s="173" t="s">
        <v>98</v>
      </c>
      <c r="AR2" s="175" t="s">
        <v>99</v>
      </c>
      <c r="AS2" s="175" t="s">
        <v>100</v>
      </c>
      <c r="AT2" s="177" t="s">
        <v>101</v>
      </c>
      <c r="AU2" s="179" t="s">
        <v>102</v>
      </c>
      <c r="AV2" s="159" t="s">
        <v>103</v>
      </c>
    </row>
    <row r="3" spans="1:53" ht="22.5" customHeight="1" x14ac:dyDescent="0.15">
      <c r="A3" s="64" t="s">
        <v>104</v>
      </c>
      <c r="B3" s="65"/>
      <c r="C3" s="148"/>
      <c r="D3" s="149"/>
      <c r="E3" s="149"/>
      <c r="F3" s="150"/>
      <c r="G3" s="148"/>
      <c r="H3" s="149"/>
      <c r="I3" s="149"/>
      <c r="J3" s="149"/>
      <c r="K3" s="148"/>
      <c r="L3" s="149"/>
      <c r="M3" s="149"/>
      <c r="N3" s="149"/>
      <c r="O3" s="148"/>
      <c r="P3" s="149"/>
      <c r="Q3" s="149"/>
      <c r="R3" s="149"/>
      <c r="S3" s="148"/>
      <c r="T3" s="149"/>
      <c r="U3" s="149"/>
      <c r="V3" s="149"/>
      <c r="W3" s="148"/>
      <c r="X3" s="149"/>
      <c r="Y3" s="149"/>
      <c r="Z3" s="149"/>
      <c r="AA3" s="153"/>
      <c r="AB3" s="154"/>
      <c r="AC3" s="154"/>
      <c r="AD3" s="154"/>
      <c r="AE3" s="148"/>
      <c r="AF3" s="149"/>
      <c r="AG3" s="149"/>
      <c r="AH3" s="149"/>
      <c r="AI3" s="148"/>
      <c r="AJ3" s="149"/>
      <c r="AK3" s="149"/>
      <c r="AL3" s="150"/>
      <c r="AM3" s="149"/>
      <c r="AN3" s="149"/>
      <c r="AO3" s="149"/>
      <c r="AP3" s="172"/>
      <c r="AQ3" s="174"/>
      <c r="AR3" s="176"/>
      <c r="AS3" s="176"/>
      <c r="AT3" s="178"/>
      <c r="AU3" s="180"/>
      <c r="AV3" s="160"/>
    </row>
    <row r="4" spans="1:53" ht="22.5" customHeight="1" x14ac:dyDescent="0.15">
      <c r="A4" s="161" t="s">
        <v>89</v>
      </c>
      <c r="B4" s="162"/>
      <c r="C4" s="31"/>
      <c r="D4" s="32"/>
      <c r="E4" s="32"/>
      <c r="F4" s="33"/>
      <c r="G4" s="31" t="str">
        <f t="shared" ref="G4:G19" si="0">IF(H4="","",IF(H4=J4,"△",IF(H4&gt;J4,"○","●")))</f>
        <v>△</v>
      </c>
      <c r="H4" s="32">
        <v>3</v>
      </c>
      <c r="I4" s="32" t="s">
        <v>105</v>
      </c>
      <c r="J4" s="33">
        <v>3</v>
      </c>
      <c r="K4" s="31" t="str">
        <f t="shared" ref="K4:K19" si="1">IF(L4="","",IF(L4=N4,"△",IF(L4&gt;N4,"○","●")))</f>
        <v>●</v>
      </c>
      <c r="L4" s="32">
        <v>0</v>
      </c>
      <c r="M4" s="32" t="s">
        <v>105</v>
      </c>
      <c r="N4" s="33">
        <v>2</v>
      </c>
      <c r="O4" s="31" t="str">
        <f t="shared" ref="O4:O19" si="2">IF(P4="","",IF(P4=R4,"△",IF(P4&gt;R4,"○","●")))</f>
        <v>○</v>
      </c>
      <c r="P4" s="32">
        <v>3</v>
      </c>
      <c r="Q4" s="32" t="s">
        <v>105</v>
      </c>
      <c r="R4" s="33">
        <v>1</v>
      </c>
      <c r="S4" s="31" t="str">
        <f t="shared" ref="S4:S19" si="3">IF(T4="","",IF(T4=V4,"△",IF(T4&gt;V4,"○","●")))</f>
        <v>○</v>
      </c>
      <c r="T4" s="32">
        <v>2</v>
      </c>
      <c r="U4" s="32" t="s">
        <v>106</v>
      </c>
      <c r="V4" s="33">
        <v>1</v>
      </c>
      <c r="W4" s="31" t="str">
        <f t="shared" ref="W4:W19" si="4">IF(X4="","",IF(X4=Z4,"△",IF(X4&gt;Z4,"○","●")))</f>
        <v>○</v>
      </c>
      <c r="X4" s="32">
        <v>2</v>
      </c>
      <c r="Y4" s="32" t="s">
        <v>105</v>
      </c>
      <c r="Z4" s="33">
        <v>1</v>
      </c>
      <c r="AA4" s="31" t="str">
        <f t="shared" ref="AA4:AA19" si="5">IF(AB4="","",IF(AB4=AD4,"△",IF(AB4&gt;AD4,"○","●")))</f>
        <v>○</v>
      </c>
      <c r="AB4" s="32">
        <v>1</v>
      </c>
      <c r="AC4" s="32" t="s">
        <v>105</v>
      </c>
      <c r="AD4" s="33">
        <v>0</v>
      </c>
      <c r="AE4" s="31" t="str">
        <f t="shared" ref="AE4:AE20" si="6">IF(AF4="","",IF(AF4=AH4,"△",IF(AF4&gt;AH4,"○","●")))</f>
        <v>○</v>
      </c>
      <c r="AF4" s="32">
        <v>3</v>
      </c>
      <c r="AG4" s="32" t="s">
        <v>106</v>
      </c>
      <c r="AH4" s="32">
        <v>0</v>
      </c>
      <c r="AI4" s="31" t="str">
        <f>IF(AJ4="","",IF(AJ4=AL4,"△",IF(AJ4&gt;AL4,"○","●")))</f>
        <v>○</v>
      </c>
      <c r="AJ4" s="32">
        <v>4</v>
      </c>
      <c r="AK4" s="32" t="s">
        <v>106</v>
      </c>
      <c r="AL4" s="33">
        <v>0</v>
      </c>
      <c r="AM4" s="34" t="str">
        <f>IF(AN4="","",IF(AN4=AP4,"△",IF(AN4&gt;AP4,"○","●")))</f>
        <v>○</v>
      </c>
      <c r="AN4" s="32">
        <v>3</v>
      </c>
      <c r="AO4" s="32" t="s">
        <v>106</v>
      </c>
      <c r="AP4" s="35">
        <v>1</v>
      </c>
      <c r="AQ4" s="165">
        <f>COUNTIF(C4:AP5,"○")*3+COUNTIF(C4:AP5,"△")</f>
        <v>45</v>
      </c>
      <c r="AR4" s="167">
        <f>D4+H4+L4+P4+T4+X4+AB4+AF4+D5+H5+L5+P5+T5+X5+AB5+AF5+AJ4+AJ5+AN4+AN5</f>
        <v>53</v>
      </c>
      <c r="AS4" s="169">
        <f>-(F4+J4+N4+R4+V4+Z4+AD4+AH4+F5+J5+N5+R5+V5+Z5+AD5+AH5+AL4+AL5+AP4+AP5)</f>
        <v>-21</v>
      </c>
      <c r="AT4" s="169">
        <f>AR4+AS4</f>
        <v>32</v>
      </c>
      <c r="AU4" s="155">
        <f>RANK(AQ4,$AQ$4:$AQ$23,0)</f>
        <v>1</v>
      </c>
      <c r="AV4" s="157">
        <v>1</v>
      </c>
    </row>
    <row r="5" spans="1:53" ht="22.5" customHeight="1" x14ac:dyDescent="0.15">
      <c r="A5" s="163"/>
      <c r="B5" s="164"/>
      <c r="C5" s="36"/>
      <c r="D5" s="37"/>
      <c r="E5" s="38"/>
      <c r="F5" s="39"/>
      <c r="G5" s="40" t="str">
        <f t="shared" si="0"/>
        <v>○</v>
      </c>
      <c r="H5" s="37">
        <v>2</v>
      </c>
      <c r="I5" s="38" t="s">
        <v>107</v>
      </c>
      <c r="J5" s="39">
        <v>1</v>
      </c>
      <c r="K5" s="40" t="str">
        <f t="shared" si="1"/>
        <v>○</v>
      </c>
      <c r="L5" s="37">
        <v>3</v>
      </c>
      <c r="M5" s="38" t="s">
        <v>107</v>
      </c>
      <c r="N5" s="39">
        <v>1</v>
      </c>
      <c r="O5" s="40" t="str">
        <f t="shared" si="2"/>
        <v>○</v>
      </c>
      <c r="P5" s="37">
        <v>6</v>
      </c>
      <c r="Q5" s="38" t="s">
        <v>107</v>
      </c>
      <c r="R5" s="39">
        <v>1</v>
      </c>
      <c r="S5" s="40" t="str">
        <f t="shared" si="3"/>
        <v>○</v>
      </c>
      <c r="T5" s="37">
        <v>9</v>
      </c>
      <c r="U5" s="38" t="s">
        <v>107</v>
      </c>
      <c r="V5" s="39">
        <v>1</v>
      </c>
      <c r="W5" s="40" t="str">
        <f t="shared" si="4"/>
        <v>△</v>
      </c>
      <c r="X5" s="37">
        <v>0</v>
      </c>
      <c r="Y5" s="38" t="s">
        <v>107</v>
      </c>
      <c r="Z5" s="39">
        <v>0</v>
      </c>
      <c r="AA5" s="40" t="str">
        <f t="shared" si="5"/>
        <v>○</v>
      </c>
      <c r="AB5" s="37">
        <v>3</v>
      </c>
      <c r="AC5" s="38" t="s">
        <v>107</v>
      </c>
      <c r="AD5" s="39">
        <v>2</v>
      </c>
      <c r="AE5" s="40" t="str">
        <f t="shared" si="6"/>
        <v>○</v>
      </c>
      <c r="AF5" s="37">
        <v>1</v>
      </c>
      <c r="AG5" s="38" t="s">
        <v>107</v>
      </c>
      <c r="AH5" s="39">
        <v>0</v>
      </c>
      <c r="AI5" s="40" t="str">
        <f t="shared" ref="AI5:AI19" si="7">IF(AJ5="","",IF(AJ5=AL5,"△",IF(AJ5&gt;AL5,"○","●")))</f>
        <v>○</v>
      </c>
      <c r="AJ5" s="37">
        <v>4</v>
      </c>
      <c r="AK5" s="38" t="s">
        <v>107</v>
      </c>
      <c r="AL5" s="41">
        <v>2</v>
      </c>
      <c r="AM5" s="42" t="str">
        <f t="shared" ref="AM5:AM20" si="8">IF(AN5="","",IF(AN5=AP5,"△",IF(AN5&gt;AP5,"○","●")))</f>
        <v>△</v>
      </c>
      <c r="AN5" s="37">
        <v>4</v>
      </c>
      <c r="AO5" s="38" t="s">
        <v>107</v>
      </c>
      <c r="AP5" s="43">
        <v>4</v>
      </c>
      <c r="AQ5" s="166"/>
      <c r="AR5" s="168"/>
      <c r="AS5" s="170"/>
      <c r="AT5" s="170"/>
      <c r="AU5" s="156"/>
      <c r="AV5" s="158"/>
    </row>
    <row r="6" spans="1:53" ht="22.5" customHeight="1" x14ac:dyDescent="0.15">
      <c r="A6" s="161" t="s">
        <v>90</v>
      </c>
      <c r="B6" s="162"/>
      <c r="C6" s="31" t="str">
        <f t="shared" ref="C6:C19" si="9">IF(D6="","",IF(D6=F6,"△",IF(D6&gt;F6,"○","●")))</f>
        <v>△</v>
      </c>
      <c r="D6" s="32">
        <v>3</v>
      </c>
      <c r="E6" s="32" t="s">
        <v>108</v>
      </c>
      <c r="F6" s="33">
        <v>3</v>
      </c>
      <c r="G6" s="31" t="str">
        <f t="shared" si="0"/>
        <v/>
      </c>
      <c r="H6" s="32"/>
      <c r="I6" s="32"/>
      <c r="J6" s="33"/>
      <c r="K6" s="31" t="str">
        <f t="shared" si="1"/>
        <v>○</v>
      </c>
      <c r="L6" s="32">
        <v>3</v>
      </c>
      <c r="M6" s="32" t="s">
        <v>108</v>
      </c>
      <c r="N6" s="33">
        <v>0</v>
      </c>
      <c r="O6" s="31" t="str">
        <f t="shared" si="2"/>
        <v>○</v>
      </c>
      <c r="P6" s="32">
        <v>3</v>
      </c>
      <c r="Q6" s="32" t="s">
        <v>108</v>
      </c>
      <c r="R6" s="33">
        <v>2</v>
      </c>
      <c r="S6" s="31" t="str">
        <f t="shared" si="3"/>
        <v>○</v>
      </c>
      <c r="T6" s="32">
        <v>5</v>
      </c>
      <c r="U6" s="32" t="s">
        <v>108</v>
      </c>
      <c r="V6" s="33">
        <v>4</v>
      </c>
      <c r="W6" s="31" t="str">
        <f t="shared" si="4"/>
        <v>○</v>
      </c>
      <c r="X6" s="32">
        <v>11</v>
      </c>
      <c r="Y6" s="32" t="s">
        <v>108</v>
      </c>
      <c r="Z6" s="33">
        <v>0</v>
      </c>
      <c r="AA6" s="31" t="str">
        <f t="shared" si="5"/>
        <v>●</v>
      </c>
      <c r="AB6" s="32">
        <v>0</v>
      </c>
      <c r="AC6" s="32" t="s">
        <v>108</v>
      </c>
      <c r="AD6" s="33">
        <v>5</v>
      </c>
      <c r="AE6" s="31" t="str">
        <f t="shared" si="6"/>
        <v>○</v>
      </c>
      <c r="AF6" s="32">
        <v>6</v>
      </c>
      <c r="AG6" s="32" t="s">
        <v>108</v>
      </c>
      <c r="AH6" s="32">
        <v>1</v>
      </c>
      <c r="AI6" s="31" t="str">
        <f t="shared" si="7"/>
        <v>●</v>
      </c>
      <c r="AJ6" s="32">
        <v>0</v>
      </c>
      <c r="AK6" s="32" t="s">
        <v>108</v>
      </c>
      <c r="AL6" s="33">
        <v>2</v>
      </c>
      <c r="AM6" s="34" t="str">
        <f t="shared" si="8"/>
        <v>○</v>
      </c>
      <c r="AN6" s="32">
        <v>5</v>
      </c>
      <c r="AO6" s="32" t="s">
        <v>108</v>
      </c>
      <c r="AP6" s="35">
        <v>1</v>
      </c>
      <c r="AQ6" s="165">
        <f>COUNTIF(C6:AP7,"○")*3+COUNTIF(C6:AP7,"△")</f>
        <v>40</v>
      </c>
      <c r="AR6" s="167">
        <f>D6+H6+L6+P6+T6+X6+AB6+AF6+D7+H7+L7+P7+T7+X7+AB7+AF7+AJ6+AJ7+AN6+AN7</f>
        <v>72</v>
      </c>
      <c r="AS6" s="169">
        <f>-(F6+J6+N6+R6+V6+Z6+AD6+AH6+F7+J7+N7+R7+V7+Z7+AD7+AH7+AL6+AL7+AP6+AP7)</f>
        <v>-32</v>
      </c>
      <c r="AT6" s="169">
        <f>AR6+AS6</f>
        <v>40</v>
      </c>
      <c r="AU6" s="155">
        <f>RANK(AQ6,$AQ$4:$AQ$23,0)</f>
        <v>2</v>
      </c>
      <c r="AV6" s="157">
        <v>2</v>
      </c>
    </row>
    <row r="7" spans="1:53" ht="22.5" customHeight="1" x14ac:dyDescent="0.15">
      <c r="A7" s="181"/>
      <c r="B7" s="182"/>
      <c r="C7" s="40" t="str">
        <f t="shared" si="9"/>
        <v>●</v>
      </c>
      <c r="D7" s="37">
        <v>1</v>
      </c>
      <c r="E7" s="38" t="s">
        <v>108</v>
      </c>
      <c r="F7" s="39">
        <v>2</v>
      </c>
      <c r="G7" s="40" t="str">
        <f t="shared" si="0"/>
        <v/>
      </c>
      <c r="H7" s="37"/>
      <c r="I7" s="38"/>
      <c r="J7" s="39"/>
      <c r="K7" s="40" t="str">
        <f t="shared" si="1"/>
        <v>○</v>
      </c>
      <c r="L7" s="37">
        <v>4</v>
      </c>
      <c r="M7" s="38" t="s">
        <v>108</v>
      </c>
      <c r="N7" s="39">
        <v>0</v>
      </c>
      <c r="O7" s="40" t="str">
        <f t="shared" si="2"/>
        <v>○</v>
      </c>
      <c r="P7" s="37">
        <v>5</v>
      </c>
      <c r="Q7" s="38" t="s">
        <v>108</v>
      </c>
      <c r="R7" s="39">
        <v>3</v>
      </c>
      <c r="S7" s="40" t="str">
        <f t="shared" si="3"/>
        <v>○</v>
      </c>
      <c r="T7" s="37">
        <v>1</v>
      </c>
      <c r="U7" s="38" t="s">
        <v>108</v>
      </c>
      <c r="V7" s="39">
        <v>0</v>
      </c>
      <c r="W7" s="40" t="str">
        <f t="shared" si="4"/>
        <v>○</v>
      </c>
      <c r="X7" s="37">
        <v>7</v>
      </c>
      <c r="Y7" s="38" t="s">
        <v>108</v>
      </c>
      <c r="Z7" s="39">
        <v>0</v>
      </c>
      <c r="AA7" s="40" t="str">
        <f t="shared" si="5"/>
        <v>○</v>
      </c>
      <c r="AB7" s="37">
        <v>4</v>
      </c>
      <c r="AC7" s="38" t="s">
        <v>108</v>
      </c>
      <c r="AD7" s="39">
        <v>1</v>
      </c>
      <c r="AE7" s="40" t="str">
        <f t="shared" si="6"/>
        <v>○</v>
      </c>
      <c r="AF7" s="37">
        <v>6</v>
      </c>
      <c r="AG7" s="38" t="s">
        <v>108</v>
      </c>
      <c r="AH7" s="39">
        <v>3</v>
      </c>
      <c r="AI7" s="40" t="str">
        <f t="shared" si="7"/>
        <v>○</v>
      </c>
      <c r="AJ7" s="37">
        <v>6</v>
      </c>
      <c r="AK7" s="38" t="s">
        <v>108</v>
      </c>
      <c r="AL7" s="41">
        <v>2</v>
      </c>
      <c r="AM7" s="42" t="str">
        <f t="shared" si="8"/>
        <v>●</v>
      </c>
      <c r="AN7" s="37">
        <v>2</v>
      </c>
      <c r="AO7" s="38" t="s">
        <v>108</v>
      </c>
      <c r="AP7" s="43">
        <v>3</v>
      </c>
      <c r="AQ7" s="166"/>
      <c r="AR7" s="168"/>
      <c r="AS7" s="170"/>
      <c r="AT7" s="170"/>
      <c r="AU7" s="156"/>
      <c r="AV7" s="158"/>
    </row>
    <row r="8" spans="1:53" ht="22.5" customHeight="1" x14ac:dyDescent="0.15">
      <c r="A8" s="163" t="s">
        <v>91</v>
      </c>
      <c r="B8" s="164"/>
      <c r="C8" s="31" t="str">
        <f t="shared" si="9"/>
        <v>○</v>
      </c>
      <c r="D8" s="32">
        <v>2</v>
      </c>
      <c r="E8" s="32" t="s">
        <v>108</v>
      </c>
      <c r="F8" s="33">
        <v>0</v>
      </c>
      <c r="G8" s="31" t="str">
        <f t="shared" si="0"/>
        <v>●</v>
      </c>
      <c r="H8" s="32">
        <v>0</v>
      </c>
      <c r="I8" s="32" t="s">
        <v>108</v>
      </c>
      <c r="J8" s="33">
        <v>3</v>
      </c>
      <c r="K8" s="31" t="str">
        <f t="shared" si="1"/>
        <v/>
      </c>
      <c r="L8" s="32"/>
      <c r="M8" s="32"/>
      <c r="N8" s="33"/>
      <c r="O8" s="31" t="str">
        <f t="shared" si="2"/>
        <v>○</v>
      </c>
      <c r="P8" s="32">
        <v>4</v>
      </c>
      <c r="Q8" s="32" t="s">
        <v>108</v>
      </c>
      <c r="R8" s="33">
        <v>2</v>
      </c>
      <c r="S8" s="31" t="str">
        <f t="shared" si="3"/>
        <v>○</v>
      </c>
      <c r="T8" s="32">
        <v>2</v>
      </c>
      <c r="U8" s="32" t="s">
        <v>108</v>
      </c>
      <c r="V8" s="33">
        <v>1</v>
      </c>
      <c r="W8" s="31" t="str">
        <f t="shared" si="4"/>
        <v>○</v>
      </c>
      <c r="X8" s="32">
        <v>5</v>
      </c>
      <c r="Y8" s="32" t="s">
        <v>108</v>
      </c>
      <c r="Z8" s="33">
        <v>0</v>
      </c>
      <c r="AA8" s="31" t="str">
        <f t="shared" si="5"/>
        <v>○</v>
      </c>
      <c r="AB8" s="32">
        <v>4</v>
      </c>
      <c r="AC8" s="32" t="s">
        <v>108</v>
      </c>
      <c r="AD8" s="33">
        <v>0</v>
      </c>
      <c r="AE8" s="31" t="str">
        <f t="shared" si="6"/>
        <v>○</v>
      </c>
      <c r="AF8" s="32">
        <v>2</v>
      </c>
      <c r="AG8" s="32" t="s">
        <v>108</v>
      </c>
      <c r="AH8" s="32">
        <v>1</v>
      </c>
      <c r="AI8" s="31" t="str">
        <f t="shared" si="7"/>
        <v>○</v>
      </c>
      <c r="AJ8" s="32">
        <v>2</v>
      </c>
      <c r="AK8" s="32" t="s">
        <v>108</v>
      </c>
      <c r="AL8" s="33">
        <v>1</v>
      </c>
      <c r="AM8" s="34" t="str">
        <f t="shared" si="8"/>
        <v>○</v>
      </c>
      <c r="AN8" s="32">
        <v>2</v>
      </c>
      <c r="AO8" s="32" t="s">
        <v>108</v>
      </c>
      <c r="AP8" s="35">
        <v>1</v>
      </c>
      <c r="AQ8" s="165">
        <f>COUNTIF(C8:AP9,"○")*3+COUNTIF(C8:AP9,"△")</f>
        <v>39</v>
      </c>
      <c r="AR8" s="167">
        <f>D8+H8+L8+P8+T8+X8+AB8+AF8+D9+H9+L9+P9+T9+X9+AB9+AF9+AJ8+AJ9+AN8+AN9</f>
        <v>38</v>
      </c>
      <c r="AS8" s="169">
        <f>-(F8+J8+N8+R8+V8+Z8+AD8+AH8+F9+J9+N9+R9+V9+Z9+AD9+AH9+AL8+AL9+AP8+AP9)</f>
        <v>-23</v>
      </c>
      <c r="AT8" s="169">
        <f>AR8+AS8</f>
        <v>15</v>
      </c>
      <c r="AU8" s="155">
        <f>RANK(AQ8,$AQ$4:$AQ$23,0)</f>
        <v>3</v>
      </c>
      <c r="AV8" s="157">
        <v>3</v>
      </c>
    </row>
    <row r="9" spans="1:53" ht="22.5" customHeight="1" x14ac:dyDescent="0.15">
      <c r="A9" s="163"/>
      <c r="B9" s="164"/>
      <c r="C9" s="40" t="str">
        <f t="shared" si="9"/>
        <v>●</v>
      </c>
      <c r="D9" s="37">
        <v>1</v>
      </c>
      <c r="E9" s="38" t="s">
        <v>108</v>
      </c>
      <c r="F9" s="39">
        <v>3</v>
      </c>
      <c r="G9" s="40" t="str">
        <f t="shared" si="0"/>
        <v>●</v>
      </c>
      <c r="H9" s="37">
        <v>0</v>
      </c>
      <c r="I9" s="38" t="s">
        <v>108</v>
      </c>
      <c r="J9" s="39">
        <v>4</v>
      </c>
      <c r="K9" s="40" t="str">
        <f t="shared" si="1"/>
        <v/>
      </c>
      <c r="L9" s="37"/>
      <c r="M9" s="38"/>
      <c r="N9" s="39"/>
      <c r="O9" s="40" t="str">
        <f t="shared" si="2"/>
        <v>○</v>
      </c>
      <c r="P9" s="37">
        <v>2</v>
      </c>
      <c r="Q9" s="38" t="s">
        <v>108</v>
      </c>
      <c r="R9" s="39">
        <v>1</v>
      </c>
      <c r="S9" s="40" t="str">
        <f t="shared" si="3"/>
        <v>○</v>
      </c>
      <c r="T9" s="37">
        <v>2</v>
      </c>
      <c r="U9" s="38" t="s">
        <v>108</v>
      </c>
      <c r="V9" s="39">
        <v>0</v>
      </c>
      <c r="W9" s="40" t="str">
        <f t="shared" si="4"/>
        <v>○</v>
      </c>
      <c r="X9" s="37">
        <v>5</v>
      </c>
      <c r="Y9" s="38" t="s">
        <v>108</v>
      </c>
      <c r="Z9" s="39">
        <v>1</v>
      </c>
      <c r="AA9" s="40" t="str">
        <f t="shared" si="5"/>
        <v>○</v>
      </c>
      <c r="AB9" s="37">
        <v>1</v>
      </c>
      <c r="AC9" s="38" t="s">
        <v>108</v>
      </c>
      <c r="AD9" s="39">
        <v>0</v>
      </c>
      <c r="AE9" s="40" t="str">
        <f t="shared" si="6"/>
        <v>○</v>
      </c>
      <c r="AF9" s="37">
        <v>3</v>
      </c>
      <c r="AG9" s="38" t="s">
        <v>108</v>
      </c>
      <c r="AH9" s="39">
        <v>1</v>
      </c>
      <c r="AI9" s="40" t="str">
        <f t="shared" si="7"/>
        <v>●</v>
      </c>
      <c r="AJ9" s="37">
        <v>1</v>
      </c>
      <c r="AK9" s="38" t="s">
        <v>108</v>
      </c>
      <c r="AL9" s="41">
        <v>2</v>
      </c>
      <c r="AM9" s="42" t="str">
        <f t="shared" si="8"/>
        <v>●</v>
      </c>
      <c r="AN9" s="37">
        <v>0</v>
      </c>
      <c r="AO9" s="38" t="s">
        <v>108</v>
      </c>
      <c r="AP9" s="43">
        <v>2</v>
      </c>
      <c r="AQ9" s="166"/>
      <c r="AR9" s="168"/>
      <c r="AS9" s="170"/>
      <c r="AT9" s="170"/>
      <c r="AU9" s="156"/>
      <c r="AV9" s="158"/>
    </row>
    <row r="10" spans="1:53" ht="22.5" customHeight="1" x14ac:dyDescent="0.15">
      <c r="A10" s="161" t="s">
        <v>92</v>
      </c>
      <c r="B10" s="162"/>
      <c r="C10" s="31" t="str">
        <f t="shared" si="9"/>
        <v>●</v>
      </c>
      <c r="D10" s="32">
        <v>1</v>
      </c>
      <c r="E10" s="32" t="s">
        <v>108</v>
      </c>
      <c r="F10" s="33">
        <v>3</v>
      </c>
      <c r="G10" s="31" t="str">
        <f t="shared" si="0"/>
        <v>●</v>
      </c>
      <c r="H10" s="32">
        <v>2</v>
      </c>
      <c r="I10" s="32" t="s">
        <v>108</v>
      </c>
      <c r="J10" s="33">
        <v>3</v>
      </c>
      <c r="K10" s="31" t="str">
        <f t="shared" si="1"/>
        <v>●</v>
      </c>
      <c r="L10" s="32">
        <v>2</v>
      </c>
      <c r="M10" s="32" t="s">
        <v>108</v>
      </c>
      <c r="N10" s="33">
        <v>4</v>
      </c>
      <c r="O10" s="31" t="str">
        <f t="shared" si="2"/>
        <v/>
      </c>
      <c r="P10" s="32"/>
      <c r="Q10" s="32"/>
      <c r="R10" s="33"/>
      <c r="S10" s="31" t="str">
        <f t="shared" si="3"/>
        <v>○</v>
      </c>
      <c r="T10" s="32">
        <v>4</v>
      </c>
      <c r="U10" s="32" t="s">
        <v>108</v>
      </c>
      <c r="V10" s="33">
        <v>0</v>
      </c>
      <c r="W10" s="31" t="str">
        <f t="shared" si="4"/>
        <v>△</v>
      </c>
      <c r="X10" s="32">
        <v>2</v>
      </c>
      <c r="Y10" s="32" t="s">
        <v>108</v>
      </c>
      <c r="Z10" s="33">
        <v>2</v>
      </c>
      <c r="AA10" s="31" t="str">
        <f t="shared" si="5"/>
        <v>●</v>
      </c>
      <c r="AB10" s="32">
        <v>1</v>
      </c>
      <c r="AC10" s="32" t="s">
        <v>108</v>
      </c>
      <c r="AD10" s="33">
        <v>3</v>
      </c>
      <c r="AE10" s="31" t="str">
        <f t="shared" si="6"/>
        <v>●</v>
      </c>
      <c r="AF10" s="32">
        <v>0</v>
      </c>
      <c r="AG10" s="32" t="s">
        <v>108</v>
      </c>
      <c r="AH10" s="32">
        <v>1</v>
      </c>
      <c r="AI10" s="31" t="str">
        <f t="shared" si="7"/>
        <v>●</v>
      </c>
      <c r="AJ10" s="32">
        <v>2</v>
      </c>
      <c r="AK10" s="32" t="s">
        <v>108</v>
      </c>
      <c r="AL10" s="33">
        <v>4</v>
      </c>
      <c r="AM10" s="34" t="str">
        <f t="shared" si="8"/>
        <v>○</v>
      </c>
      <c r="AN10" s="32">
        <v>3</v>
      </c>
      <c r="AO10" s="32" t="s">
        <v>108</v>
      </c>
      <c r="AP10" s="35">
        <v>1</v>
      </c>
      <c r="AQ10" s="165">
        <f>COUNTIF(C10:AP11,"○")*3+COUNTIF(C10:AP11,"△")</f>
        <v>23</v>
      </c>
      <c r="AR10" s="167">
        <f>D10+H10+L10+P10+T10+X10+AB10+AF10+D11+H11+L11+P11+T11+X11+AB11+AF11+AJ10+AJ11+AN10+AN11</f>
        <v>33</v>
      </c>
      <c r="AS10" s="169">
        <f>-(F10+J10+N10+R10+V10+Z10+AD10+AH10+F11+J11+N11+R11+V11+Z11+AD11+AH11+AL10+AL11+AP10+AP11)</f>
        <v>-39</v>
      </c>
      <c r="AT10" s="169">
        <f>AR10+AS10</f>
        <v>-6</v>
      </c>
      <c r="AU10" s="155">
        <f>RANK(AQ10,$AQ$4:$AQ$23,0)</f>
        <v>7</v>
      </c>
      <c r="AV10" s="157">
        <v>8</v>
      </c>
    </row>
    <row r="11" spans="1:53" ht="22.5" customHeight="1" x14ac:dyDescent="0.15">
      <c r="A11" s="181"/>
      <c r="B11" s="182"/>
      <c r="C11" s="40" t="str">
        <f t="shared" si="9"/>
        <v>●</v>
      </c>
      <c r="D11" s="37">
        <v>1</v>
      </c>
      <c r="E11" s="38" t="s">
        <v>108</v>
      </c>
      <c r="F11" s="39">
        <v>6</v>
      </c>
      <c r="G11" s="40" t="str">
        <f t="shared" si="0"/>
        <v>●</v>
      </c>
      <c r="H11" s="37">
        <v>3</v>
      </c>
      <c r="I11" s="38" t="s">
        <v>108</v>
      </c>
      <c r="J11" s="39">
        <v>5</v>
      </c>
      <c r="K11" s="40" t="str">
        <f t="shared" si="1"/>
        <v>●</v>
      </c>
      <c r="L11" s="37">
        <v>1</v>
      </c>
      <c r="M11" s="38" t="s">
        <v>108</v>
      </c>
      <c r="N11" s="39">
        <v>2</v>
      </c>
      <c r="O11" s="40" t="str">
        <f t="shared" si="2"/>
        <v/>
      </c>
      <c r="P11" s="37"/>
      <c r="Q11" s="38"/>
      <c r="R11" s="39"/>
      <c r="S11" s="40" t="str">
        <f t="shared" si="3"/>
        <v>○</v>
      </c>
      <c r="T11" s="37">
        <v>3</v>
      </c>
      <c r="U11" s="38" t="s">
        <v>108</v>
      </c>
      <c r="V11" s="39">
        <v>1</v>
      </c>
      <c r="W11" s="40" t="str">
        <f t="shared" si="4"/>
        <v>○</v>
      </c>
      <c r="X11" s="37">
        <v>1</v>
      </c>
      <c r="Y11" s="38" t="s">
        <v>108</v>
      </c>
      <c r="Z11" s="39">
        <v>0</v>
      </c>
      <c r="AA11" s="40" t="str">
        <f t="shared" si="5"/>
        <v>○</v>
      </c>
      <c r="AB11" s="37">
        <v>2</v>
      </c>
      <c r="AC11" s="38" t="s">
        <v>108</v>
      </c>
      <c r="AD11" s="39">
        <v>1</v>
      </c>
      <c r="AE11" s="40" t="str">
        <f t="shared" si="6"/>
        <v>△</v>
      </c>
      <c r="AF11" s="37">
        <v>0</v>
      </c>
      <c r="AG11" s="38" t="s">
        <v>108</v>
      </c>
      <c r="AH11" s="39">
        <v>0</v>
      </c>
      <c r="AI11" s="40" t="str">
        <f t="shared" si="7"/>
        <v>○</v>
      </c>
      <c r="AJ11" s="37">
        <v>2</v>
      </c>
      <c r="AK11" s="38" t="s">
        <v>108</v>
      </c>
      <c r="AL11" s="41">
        <v>1</v>
      </c>
      <c r="AM11" s="42" t="str">
        <f t="shared" si="8"/>
        <v>○</v>
      </c>
      <c r="AN11" s="37">
        <v>3</v>
      </c>
      <c r="AO11" s="38" t="s">
        <v>108</v>
      </c>
      <c r="AP11" s="43">
        <v>2</v>
      </c>
      <c r="AQ11" s="166"/>
      <c r="AR11" s="168"/>
      <c r="AS11" s="170"/>
      <c r="AT11" s="170"/>
      <c r="AU11" s="156"/>
      <c r="AV11" s="158"/>
    </row>
    <row r="12" spans="1:53" ht="22.5" customHeight="1" x14ac:dyDescent="0.15">
      <c r="A12" s="163" t="s">
        <v>93</v>
      </c>
      <c r="B12" s="164"/>
      <c r="C12" s="31" t="str">
        <f t="shared" si="9"/>
        <v>●</v>
      </c>
      <c r="D12" s="32">
        <v>1</v>
      </c>
      <c r="E12" s="32" t="s">
        <v>108</v>
      </c>
      <c r="F12" s="33">
        <v>2</v>
      </c>
      <c r="G12" s="31" t="str">
        <f t="shared" si="0"/>
        <v>●</v>
      </c>
      <c r="H12" s="32">
        <v>4</v>
      </c>
      <c r="I12" s="32" t="s">
        <v>108</v>
      </c>
      <c r="J12" s="33">
        <v>5</v>
      </c>
      <c r="K12" s="31" t="str">
        <f t="shared" si="1"/>
        <v>●</v>
      </c>
      <c r="L12" s="32">
        <v>1</v>
      </c>
      <c r="M12" s="32" t="s">
        <v>108</v>
      </c>
      <c r="N12" s="33">
        <v>2</v>
      </c>
      <c r="O12" s="31" t="str">
        <f t="shared" si="2"/>
        <v>●</v>
      </c>
      <c r="P12" s="32">
        <v>0</v>
      </c>
      <c r="Q12" s="32" t="s">
        <v>108</v>
      </c>
      <c r="R12" s="33">
        <v>4</v>
      </c>
      <c r="S12" s="31" t="str">
        <f t="shared" si="3"/>
        <v/>
      </c>
      <c r="T12" s="32"/>
      <c r="U12" s="32"/>
      <c r="V12" s="33"/>
      <c r="W12" s="31" t="str">
        <f t="shared" si="4"/>
        <v>○</v>
      </c>
      <c r="X12" s="32">
        <v>4</v>
      </c>
      <c r="Y12" s="32" t="s">
        <v>108</v>
      </c>
      <c r="Z12" s="33">
        <v>0</v>
      </c>
      <c r="AA12" s="31" t="str">
        <f t="shared" si="5"/>
        <v>●</v>
      </c>
      <c r="AB12" s="32">
        <v>0</v>
      </c>
      <c r="AC12" s="32" t="s">
        <v>108</v>
      </c>
      <c r="AD12" s="33">
        <v>1</v>
      </c>
      <c r="AE12" s="31" t="str">
        <f t="shared" si="6"/>
        <v>○</v>
      </c>
      <c r="AF12" s="32">
        <v>5</v>
      </c>
      <c r="AG12" s="32" t="s">
        <v>108</v>
      </c>
      <c r="AH12" s="32">
        <v>2</v>
      </c>
      <c r="AI12" s="31" t="str">
        <f t="shared" si="7"/>
        <v>○</v>
      </c>
      <c r="AJ12" s="32">
        <v>4</v>
      </c>
      <c r="AK12" s="32" t="s">
        <v>108</v>
      </c>
      <c r="AL12" s="33">
        <v>2</v>
      </c>
      <c r="AM12" s="34" t="str">
        <f t="shared" si="8"/>
        <v>△</v>
      </c>
      <c r="AN12" s="32">
        <v>0</v>
      </c>
      <c r="AO12" s="32" t="s">
        <v>108</v>
      </c>
      <c r="AP12" s="35">
        <v>0</v>
      </c>
      <c r="AQ12" s="165">
        <f>COUNTIF(C12:AP13,"○")*3+COUNTIF(C12:AP13,"△")</f>
        <v>23</v>
      </c>
      <c r="AR12" s="167">
        <f>D12+H12+L12+P12+T12+X12+AB12+AF12+D13+H13+L13+P13+T13+X13+AB13+AF13+AJ12+AJ13+AN12+AN13</f>
        <v>42</v>
      </c>
      <c r="AS12" s="169">
        <f>-(F12+J12+N12+R12+V12+Z12+AD12+AH12+F13+J13+N13+R13+V13+Z13+AD13+AH13+AL12+AL13+AP12+AP13)</f>
        <v>-37</v>
      </c>
      <c r="AT12" s="169">
        <f>AR12+AS12</f>
        <v>5</v>
      </c>
      <c r="AU12" s="155">
        <f>RANK(AQ12,$AQ$4:$AQ$23,0)</f>
        <v>7</v>
      </c>
      <c r="AV12" s="157">
        <v>7</v>
      </c>
    </row>
    <row r="13" spans="1:53" ht="22.5" customHeight="1" x14ac:dyDescent="0.15">
      <c r="A13" s="163"/>
      <c r="B13" s="164"/>
      <c r="C13" s="40" t="str">
        <f t="shared" si="9"/>
        <v>●</v>
      </c>
      <c r="D13" s="37">
        <v>1</v>
      </c>
      <c r="E13" s="38" t="s">
        <v>108</v>
      </c>
      <c r="F13" s="39">
        <v>9</v>
      </c>
      <c r="G13" s="40" t="str">
        <f t="shared" si="0"/>
        <v>●</v>
      </c>
      <c r="H13" s="37">
        <v>0</v>
      </c>
      <c r="I13" s="38" t="s">
        <v>108</v>
      </c>
      <c r="J13" s="39">
        <v>1</v>
      </c>
      <c r="K13" s="40" t="str">
        <f t="shared" si="1"/>
        <v>●</v>
      </c>
      <c r="L13" s="37">
        <v>0</v>
      </c>
      <c r="M13" s="38" t="s">
        <v>108</v>
      </c>
      <c r="N13" s="39">
        <v>2</v>
      </c>
      <c r="O13" s="40" t="str">
        <f t="shared" si="2"/>
        <v>●</v>
      </c>
      <c r="P13" s="37">
        <v>1</v>
      </c>
      <c r="Q13" s="38" t="s">
        <v>108</v>
      </c>
      <c r="R13" s="39">
        <v>3</v>
      </c>
      <c r="S13" s="40" t="str">
        <f t="shared" si="3"/>
        <v/>
      </c>
      <c r="T13" s="37"/>
      <c r="U13" s="38"/>
      <c r="V13" s="39"/>
      <c r="W13" s="40" t="str">
        <f t="shared" si="4"/>
        <v>○</v>
      </c>
      <c r="X13" s="37">
        <v>8</v>
      </c>
      <c r="Y13" s="38" t="s">
        <v>108</v>
      </c>
      <c r="Z13" s="39">
        <v>1</v>
      </c>
      <c r="AA13" s="40" t="str">
        <f t="shared" si="5"/>
        <v>△</v>
      </c>
      <c r="AB13" s="37">
        <v>1</v>
      </c>
      <c r="AC13" s="38" t="s">
        <v>108</v>
      </c>
      <c r="AD13" s="39">
        <v>1</v>
      </c>
      <c r="AE13" s="40" t="str">
        <f t="shared" si="6"/>
        <v>○</v>
      </c>
      <c r="AF13" s="37">
        <v>6</v>
      </c>
      <c r="AG13" s="38" t="s">
        <v>108</v>
      </c>
      <c r="AH13" s="39">
        <v>0</v>
      </c>
      <c r="AI13" s="40" t="str">
        <f t="shared" si="7"/>
        <v>○</v>
      </c>
      <c r="AJ13" s="37">
        <v>4</v>
      </c>
      <c r="AK13" s="38" t="s">
        <v>108</v>
      </c>
      <c r="AL13" s="41">
        <v>1</v>
      </c>
      <c r="AM13" s="42" t="str">
        <f t="shared" si="8"/>
        <v>○</v>
      </c>
      <c r="AN13" s="37">
        <v>2</v>
      </c>
      <c r="AO13" s="38" t="s">
        <v>108</v>
      </c>
      <c r="AP13" s="43">
        <v>1</v>
      </c>
      <c r="AQ13" s="166"/>
      <c r="AR13" s="168"/>
      <c r="AS13" s="170"/>
      <c r="AT13" s="170"/>
      <c r="AU13" s="156"/>
      <c r="AV13" s="158"/>
      <c r="AY13" s="66"/>
    </row>
    <row r="14" spans="1:53" ht="22.5" customHeight="1" x14ac:dyDescent="0.15">
      <c r="A14" s="161" t="s">
        <v>94</v>
      </c>
      <c r="B14" s="162"/>
      <c r="C14" s="31" t="str">
        <f t="shared" si="9"/>
        <v>●</v>
      </c>
      <c r="D14" s="32">
        <v>1</v>
      </c>
      <c r="E14" s="32" t="s">
        <v>108</v>
      </c>
      <c r="F14" s="33">
        <v>2</v>
      </c>
      <c r="G14" s="31" t="str">
        <f t="shared" si="0"/>
        <v>●</v>
      </c>
      <c r="H14" s="32">
        <v>0</v>
      </c>
      <c r="I14" s="32" t="s">
        <v>108</v>
      </c>
      <c r="J14" s="33">
        <v>11</v>
      </c>
      <c r="K14" s="31" t="str">
        <f t="shared" si="1"/>
        <v>●</v>
      </c>
      <c r="L14" s="32">
        <v>0</v>
      </c>
      <c r="M14" s="32" t="s">
        <v>108</v>
      </c>
      <c r="N14" s="33">
        <v>5</v>
      </c>
      <c r="O14" s="31" t="str">
        <f t="shared" si="2"/>
        <v>△</v>
      </c>
      <c r="P14" s="32">
        <v>2</v>
      </c>
      <c r="Q14" s="32" t="s">
        <v>108</v>
      </c>
      <c r="R14" s="33">
        <v>2</v>
      </c>
      <c r="S14" s="31" t="str">
        <f t="shared" si="3"/>
        <v>●</v>
      </c>
      <c r="T14" s="32">
        <v>0</v>
      </c>
      <c r="U14" s="32" t="s">
        <v>108</v>
      </c>
      <c r="V14" s="33">
        <v>4</v>
      </c>
      <c r="W14" s="31" t="str">
        <f t="shared" si="4"/>
        <v/>
      </c>
      <c r="X14" s="32"/>
      <c r="Y14" s="32"/>
      <c r="Z14" s="33"/>
      <c r="AA14" s="31" t="str">
        <f t="shared" si="5"/>
        <v>●</v>
      </c>
      <c r="AB14" s="32">
        <v>1</v>
      </c>
      <c r="AC14" s="32" t="s">
        <v>108</v>
      </c>
      <c r="AD14" s="33">
        <v>9</v>
      </c>
      <c r="AE14" s="31" t="str">
        <f t="shared" si="6"/>
        <v>●</v>
      </c>
      <c r="AF14" s="32">
        <v>2</v>
      </c>
      <c r="AG14" s="32" t="s">
        <v>108</v>
      </c>
      <c r="AH14" s="32">
        <v>5</v>
      </c>
      <c r="AI14" s="31" t="str">
        <f t="shared" si="7"/>
        <v>●</v>
      </c>
      <c r="AJ14" s="32">
        <v>1</v>
      </c>
      <c r="AK14" s="32" t="s">
        <v>108</v>
      </c>
      <c r="AL14" s="33">
        <v>5</v>
      </c>
      <c r="AM14" s="34" t="str">
        <f t="shared" si="8"/>
        <v>●</v>
      </c>
      <c r="AN14" s="32">
        <v>2</v>
      </c>
      <c r="AO14" s="32" t="s">
        <v>108</v>
      </c>
      <c r="AP14" s="35">
        <v>3</v>
      </c>
      <c r="AQ14" s="165">
        <f>COUNTIF(C14:AP15,"○")*3+COUNTIF(C14:AP15,"△")</f>
        <v>2</v>
      </c>
      <c r="AR14" s="167">
        <f>D14+H14+L14+P14+T14+X14+AB14+AF14+D15+H15+L15+P15+T15+X15+AB15+AF15+AJ14+AJ15+AN14+AN15</f>
        <v>14</v>
      </c>
      <c r="AS14" s="169">
        <f>-(F14+J14+N14+R14+V14+Z14+AD14+AH14+F15+J15+N15+R15+V15+Z15+AD15+AH15+AL14+AL15+AP14+AP15)</f>
        <v>-80</v>
      </c>
      <c r="AT14" s="169">
        <f>AR14+AS14</f>
        <v>-66</v>
      </c>
      <c r="AU14" s="155">
        <f>RANK(AQ14,$AQ$4:$AQ$23,0)</f>
        <v>10</v>
      </c>
      <c r="AV14" s="157">
        <v>10</v>
      </c>
      <c r="BA14" s="66"/>
    </row>
    <row r="15" spans="1:53" ht="22.5" customHeight="1" x14ac:dyDescent="0.15">
      <c r="A15" s="181"/>
      <c r="B15" s="182"/>
      <c r="C15" s="40" t="str">
        <f t="shared" si="9"/>
        <v>△</v>
      </c>
      <c r="D15" s="37">
        <v>0</v>
      </c>
      <c r="E15" s="38" t="s">
        <v>108</v>
      </c>
      <c r="F15" s="39">
        <v>0</v>
      </c>
      <c r="G15" s="40" t="str">
        <f t="shared" si="0"/>
        <v>●</v>
      </c>
      <c r="H15" s="37">
        <v>0</v>
      </c>
      <c r="I15" s="38" t="s">
        <v>108</v>
      </c>
      <c r="J15" s="39">
        <v>7</v>
      </c>
      <c r="K15" s="40" t="str">
        <f t="shared" si="1"/>
        <v>●</v>
      </c>
      <c r="L15" s="37">
        <v>1</v>
      </c>
      <c r="M15" s="38" t="s">
        <v>108</v>
      </c>
      <c r="N15" s="39">
        <v>5</v>
      </c>
      <c r="O15" s="40" t="str">
        <f t="shared" si="2"/>
        <v>●</v>
      </c>
      <c r="P15" s="37">
        <v>0</v>
      </c>
      <c r="Q15" s="38" t="s">
        <v>108</v>
      </c>
      <c r="R15" s="39">
        <v>1</v>
      </c>
      <c r="S15" s="40" t="str">
        <f t="shared" si="3"/>
        <v>●</v>
      </c>
      <c r="T15" s="37">
        <v>1</v>
      </c>
      <c r="U15" s="38" t="s">
        <v>108</v>
      </c>
      <c r="V15" s="39">
        <v>8</v>
      </c>
      <c r="W15" s="40" t="str">
        <f t="shared" si="4"/>
        <v/>
      </c>
      <c r="X15" s="37"/>
      <c r="Y15" s="38"/>
      <c r="Z15" s="39"/>
      <c r="AA15" s="40" t="str">
        <f t="shared" si="5"/>
        <v>●</v>
      </c>
      <c r="AB15" s="37">
        <v>0</v>
      </c>
      <c r="AC15" s="38" t="s">
        <v>108</v>
      </c>
      <c r="AD15" s="39">
        <v>3</v>
      </c>
      <c r="AE15" s="40" t="str">
        <f t="shared" si="6"/>
        <v>●</v>
      </c>
      <c r="AF15" s="37">
        <v>0</v>
      </c>
      <c r="AG15" s="38" t="s">
        <v>108</v>
      </c>
      <c r="AH15" s="39">
        <v>1</v>
      </c>
      <c r="AI15" s="40" t="str">
        <f t="shared" si="7"/>
        <v>●</v>
      </c>
      <c r="AJ15" s="37">
        <v>1</v>
      </c>
      <c r="AK15" s="38" t="s">
        <v>108</v>
      </c>
      <c r="AL15" s="41">
        <v>5</v>
      </c>
      <c r="AM15" s="42" t="str">
        <f t="shared" si="8"/>
        <v>●</v>
      </c>
      <c r="AN15" s="37">
        <v>2</v>
      </c>
      <c r="AO15" s="38" t="s">
        <v>108</v>
      </c>
      <c r="AP15" s="43">
        <v>4</v>
      </c>
      <c r="AQ15" s="166"/>
      <c r="AR15" s="168"/>
      <c r="AS15" s="170"/>
      <c r="AT15" s="170"/>
      <c r="AU15" s="156"/>
      <c r="AV15" s="158"/>
    </row>
    <row r="16" spans="1:53" ht="22.5" customHeight="1" x14ac:dyDescent="0.15">
      <c r="A16" s="184" t="s">
        <v>95</v>
      </c>
      <c r="B16" s="185"/>
      <c r="C16" s="31" t="str">
        <f t="shared" si="9"/>
        <v>●</v>
      </c>
      <c r="D16" s="32">
        <v>0</v>
      </c>
      <c r="E16" s="32" t="s">
        <v>108</v>
      </c>
      <c r="F16" s="33">
        <v>1</v>
      </c>
      <c r="G16" s="31" t="str">
        <f t="shared" si="0"/>
        <v>○</v>
      </c>
      <c r="H16" s="32">
        <v>5</v>
      </c>
      <c r="I16" s="32" t="s">
        <v>108</v>
      </c>
      <c r="J16" s="33">
        <v>0</v>
      </c>
      <c r="K16" s="31" t="str">
        <f t="shared" si="1"/>
        <v>●</v>
      </c>
      <c r="L16" s="32">
        <v>0</v>
      </c>
      <c r="M16" s="32" t="s">
        <v>108</v>
      </c>
      <c r="N16" s="33">
        <v>4</v>
      </c>
      <c r="O16" s="31" t="str">
        <f t="shared" si="2"/>
        <v>○</v>
      </c>
      <c r="P16" s="32">
        <v>3</v>
      </c>
      <c r="Q16" s="32" t="s">
        <v>108</v>
      </c>
      <c r="R16" s="33">
        <v>1</v>
      </c>
      <c r="S16" s="31" t="str">
        <f t="shared" si="3"/>
        <v>○</v>
      </c>
      <c r="T16" s="32">
        <v>1</v>
      </c>
      <c r="U16" s="32" t="s">
        <v>108</v>
      </c>
      <c r="V16" s="33">
        <v>0</v>
      </c>
      <c r="W16" s="31" t="str">
        <f t="shared" si="4"/>
        <v>○</v>
      </c>
      <c r="X16" s="32">
        <v>9</v>
      </c>
      <c r="Y16" s="32" t="s">
        <v>108</v>
      </c>
      <c r="Z16" s="33">
        <v>1</v>
      </c>
      <c r="AA16" s="31" t="str">
        <f t="shared" si="5"/>
        <v/>
      </c>
      <c r="AB16" s="32"/>
      <c r="AC16" s="32"/>
      <c r="AD16" s="33"/>
      <c r="AE16" s="31" t="str">
        <f t="shared" si="6"/>
        <v>○</v>
      </c>
      <c r="AF16" s="32">
        <v>4</v>
      </c>
      <c r="AG16" s="32" t="s">
        <v>108</v>
      </c>
      <c r="AH16" s="32">
        <v>0</v>
      </c>
      <c r="AI16" s="31" t="str">
        <f t="shared" si="7"/>
        <v>○</v>
      </c>
      <c r="AJ16" s="32">
        <v>1</v>
      </c>
      <c r="AK16" s="32" t="s">
        <v>108</v>
      </c>
      <c r="AL16" s="33">
        <v>0</v>
      </c>
      <c r="AM16" s="31" t="str">
        <f t="shared" si="8"/>
        <v>○</v>
      </c>
      <c r="AN16" s="32">
        <v>4</v>
      </c>
      <c r="AO16" s="32" t="s">
        <v>108</v>
      </c>
      <c r="AP16" s="35">
        <v>1</v>
      </c>
      <c r="AQ16" s="165">
        <f>COUNTIF(C16:AP17,"○")*3+COUNTIF(C16:AP17,"△")</f>
        <v>31</v>
      </c>
      <c r="AR16" s="167">
        <f>D16+H16+L16+P16+T16+X16+AB16+AF16+D17+H17+L17+P17+T17+X17+AB17+AF17+AJ16+AJ17+AN16+AN17</f>
        <v>42</v>
      </c>
      <c r="AS16" s="169">
        <f>-(F16+J16+N16+R16+V16+Z16+AD16+AH16+F17+J17+N17+R17+V17+Z17+AD17+AH17+AL16+AL17+AP16+AP17)</f>
        <v>-24</v>
      </c>
      <c r="AT16" s="169">
        <f>AR16+AS16</f>
        <v>18</v>
      </c>
      <c r="AU16" s="155">
        <f>RANK(AQ16,$AQ$4:$AQ$23,0)</f>
        <v>4</v>
      </c>
      <c r="AV16" s="157">
        <v>4</v>
      </c>
    </row>
    <row r="17" spans="1:48" ht="22.5" customHeight="1" x14ac:dyDescent="0.15">
      <c r="A17" s="184"/>
      <c r="B17" s="185"/>
      <c r="C17" s="40" t="str">
        <f t="shared" si="9"/>
        <v>●</v>
      </c>
      <c r="D17" s="37">
        <v>2</v>
      </c>
      <c r="E17" s="38" t="s">
        <v>108</v>
      </c>
      <c r="F17" s="39">
        <v>3</v>
      </c>
      <c r="G17" s="40" t="str">
        <f t="shared" si="0"/>
        <v>●</v>
      </c>
      <c r="H17" s="37">
        <v>1</v>
      </c>
      <c r="I17" s="38" t="s">
        <v>108</v>
      </c>
      <c r="J17" s="39">
        <v>4</v>
      </c>
      <c r="K17" s="40" t="str">
        <f t="shared" si="1"/>
        <v>●</v>
      </c>
      <c r="L17" s="37">
        <v>0</v>
      </c>
      <c r="M17" s="38" t="s">
        <v>108</v>
      </c>
      <c r="N17" s="39">
        <v>1</v>
      </c>
      <c r="O17" s="40" t="str">
        <f t="shared" si="2"/>
        <v>●</v>
      </c>
      <c r="P17" s="37">
        <v>1</v>
      </c>
      <c r="Q17" s="38" t="s">
        <v>108</v>
      </c>
      <c r="R17" s="39">
        <v>2</v>
      </c>
      <c r="S17" s="40" t="str">
        <f t="shared" si="3"/>
        <v>△</v>
      </c>
      <c r="T17" s="37">
        <v>1</v>
      </c>
      <c r="U17" s="38" t="s">
        <v>108</v>
      </c>
      <c r="V17" s="39">
        <v>1</v>
      </c>
      <c r="W17" s="40" t="str">
        <f t="shared" si="4"/>
        <v>○</v>
      </c>
      <c r="X17" s="37">
        <v>3</v>
      </c>
      <c r="Y17" s="38" t="s">
        <v>108</v>
      </c>
      <c r="Z17" s="39">
        <v>0</v>
      </c>
      <c r="AA17" s="40" t="str">
        <f t="shared" si="5"/>
        <v/>
      </c>
      <c r="AB17" s="37"/>
      <c r="AC17" s="38"/>
      <c r="AD17" s="39"/>
      <c r="AE17" s="40" t="str">
        <f t="shared" si="6"/>
        <v>○</v>
      </c>
      <c r="AF17" s="37">
        <v>2</v>
      </c>
      <c r="AG17" s="38" t="s">
        <v>108</v>
      </c>
      <c r="AH17" s="39">
        <v>0</v>
      </c>
      <c r="AI17" s="40" t="str">
        <f t="shared" si="7"/>
        <v>●</v>
      </c>
      <c r="AJ17" s="37">
        <v>2</v>
      </c>
      <c r="AK17" s="38" t="s">
        <v>108</v>
      </c>
      <c r="AL17" s="41">
        <v>3</v>
      </c>
      <c r="AM17" s="42" t="str">
        <f t="shared" si="8"/>
        <v>○</v>
      </c>
      <c r="AN17" s="37">
        <v>3</v>
      </c>
      <c r="AO17" s="38" t="s">
        <v>108</v>
      </c>
      <c r="AP17" s="43">
        <v>2</v>
      </c>
      <c r="AQ17" s="166"/>
      <c r="AR17" s="168"/>
      <c r="AS17" s="170"/>
      <c r="AT17" s="170"/>
      <c r="AU17" s="156"/>
      <c r="AV17" s="158"/>
    </row>
    <row r="18" spans="1:48" ht="22.5" customHeight="1" x14ac:dyDescent="0.15">
      <c r="A18" s="161" t="s">
        <v>96</v>
      </c>
      <c r="B18" s="162"/>
      <c r="C18" s="31" t="str">
        <f t="shared" si="9"/>
        <v>●</v>
      </c>
      <c r="D18" s="32">
        <v>0</v>
      </c>
      <c r="E18" s="32" t="s">
        <v>108</v>
      </c>
      <c r="F18" s="33">
        <v>3</v>
      </c>
      <c r="G18" s="31" t="str">
        <f t="shared" si="0"/>
        <v>●</v>
      </c>
      <c r="H18" s="32">
        <v>1</v>
      </c>
      <c r="I18" s="32" t="s">
        <v>108</v>
      </c>
      <c r="J18" s="33">
        <v>6</v>
      </c>
      <c r="K18" s="31" t="str">
        <f t="shared" si="1"/>
        <v>●</v>
      </c>
      <c r="L18" s="32">
        <v>1</v>
      </c>
      <c r="M18" s="32" t="s">
        <v>108</v>
      </c>
      <c r="N18" s="33">
        <v>2</v>
      </c>
      <c r="O18" s="31" t="str">
        <f t="shared" si="2"/>
        <v>○</v>
      </c>
      <c r="P18" s="32">
        <v>1</v>
      </c>
      <c r="Q18" s="32" t="s">
        <v>108</v>
      </c>
      <c r="R18" s="33">
        <v>0</v>
      </c>
      <c r="S18" s="31" t="str">
        <f t="shared" si="3"/>
        <v>●</v>
      </c>
      <c r="T18" s="32">
        <v>2</v>
      </c>
      <c r="U18" s="32" t="s">
        <v>108</v>
      </c>
      <c r="V18" s="33">
        <v>5</v>
      </c>
      <c r="W18" s="31" t="str">
        <f t="shared" si="4"/>
        <v>○</v>
      </c>
      <c r="X18" s="32">
        <v>5</v>
      </c>
      <c r="Y18" s="32" t="s">
        <v>108</v>
      </c>
      <c r="Z18" s="33">
        <v>2</v>
      </c>
      <c r="AA18" s="31" t="str">
        <f t="shared" si="5"/>
        <v>●</v>
      </c>
      <c r="AB18" s="32">
        <v>0</v>
      </c>
      <c r="AC18" s="32" t="s">
        <v>108</v>
      </c>
      <c r="AD18" s="33">
        <v>4</v>
      </c>
      <c r="AE18" s="31" t="str">
        <f t="shared" si="6"/>
        <v/>
      </c>
      <c r="AF18" s="32"/>
      <c r="AG18" s="32"/>
      <c r="AH18" s="32"/>
      <c r="AI18" s="31" t="str">
        <f>IF(AJ18="","",IF(AJ18=AL18,"△",IF(AJ18&gt;AL18,"○","●")))</f>
        <v>●</v>
      </c>
      <c r="AJ18" s="32">
        <v>0</v>
      </c>
      <c r="AK18" s="32" t="s">
        <v>108</v>
      </c>
      <c r="AL18" s="33">
        <v>8</v>
      </c>
      <c r="AM18" s="31" t="str">
        <f t="shared" si="8"/>
        <v>●</v>
      </c>
      <c r="AN18" s="32">
        <v>0</v>
      </c>
      <c r="AO18" s="32" t="s">
        <v>108</v>
      </c>
      <c r="AP18" s="35">
        <v>6</v>
      </c>
      <c r="AQ18" s="165">
        <f>COUNTIF(C18:AP19,"○")*3+COUNTIF(C18:AP19,"△")</f>
        <v>10</v>
      </c>
      <c r="AR18" s="167">
        <f>D18+H18+L18+P18+T18+X18+AB18+AF18+D19+H19+L19+P19+T19+X19+AB19+AF19+AJ18+AJ19+AN18+AN19</f>
        <v>16</v>
      </c>
      <c r="AS18" s="169">
        <f>-(F18+J18+N18+R18+V18+Z18+AD18+AH18+F19+J19+N19+R19+V19+Z19+AD19+AH19+AL18+AL19+AP18+AP19)</f>
        <v>-64</v>
      </c>
      <c r="AT18" s="169">
        <f>AR18+AS18</f>
        <v>-48</v>
      </c>
      <c r="AU18" s="155">
        <f>RANK(AQ18,$AQ$4:$AQ$23,0)</f>
        <v>9</v>
      </c>
      <c r="AV18" s="157">
        <v>9</v>
      </c>
    </row>
    <row r="19" spans="1:48" ht="22.5" customHeight="1" x14ac:dyDescent="0.15">
      <c r="A19" s="163"/>
      <c r="B19" s="164"/>
      <c r="C19" s="45" t="str">
        <f t="shared" si="9"/>
        <v>●</v>
      </c>
      <c r="D19" s="46">
        <v>0</v>
      </c>
      <c r="E19" s="39" t="s">
        <v>108</v>
      </c>
      <c r="F19" s="39">
        <v>1</v>
      </c>
      <c r="G19" s="45" t="str">
        <f t="shared" si="0"/>
        <v>●</v>
      </c>
      <c r="H19" s="46">
        <v>3</v>
      </c>
      <c r="I19" s="39" t="s">
        <v>108</v>
      </c>
      <c r="J19" s="39">
        <v>6</v>
      </c>
      <c r="K19" s="45" t="str">
        <f t="shared" si="1"/>
        <v>●</v>
      </c>
      <c r="L19" s="46">
        <v>1</v>
      </c>
      <c r="M19" s="39" t="s">
        <v>108</v>
      </c>
      <c r="N19" s="39">
        <v>3</v>
      </c>
      <c r="O19" s="45" t="str">
        <f t="shared" si="2"/>
        <v>△</v>
      </c>
      <c r="P19" s="46">
        <v>0</v>
      </c>
      <c r="Q19" s="39" t="s">
        <v>108</v>
      </c>
      <c r="R19" s="39">
        <v>0</v>
      </c>
      <c r="S19" s="45" t="str">
        <f t="shared" si="3"/>
        <v>●</v>
      </c>
      <c r="T19" s="46">
        <v>0</v>
      </c>
      <c r="U19" s="39" t="s">
        <v>108</v>
      </c>
      <c r="V19" s="39">
        <v>6</v>
      </c>
      <c r="W19" s="45" t="str">
        <f t="shared" si="4"/>
        <v>○</v>
      </c>
      <c r="X19" s="46">
        <v>1</v>
      </c>
      <c r="Y19" s="39" t="s">
        <v>108</v>
      </c>
      <c r="Z19" s="39">
        <v>0</v>
      </c>
      <c r="AA19" s="45" t="str">
        <f t="shared" si="5"/>
        <v>●</v>
      </c>
      <c r="AB19" s="46">
        <v>0</v>
      </c>
      <c r="AC19" s="39" t="s">
        <v>108</v>
      </c>
      <c r="AD19" s="39">
        <v>2</v>
      </c>
      <c r="AE19" s="45" t="str">
        <f t="shared" si="6"/>
        <v/>
      </c>
      <c r="AF19" s="46"/>
      <c r="AG19" s="39"/>
      <c r="AH19" s="39"/>
      <c r="AI19" s="45" t="str">
        <f t="shared" si="7"/>
        <v>●</v>
      </c>
      <c r="AJ19" s="46">
        <v>1</v>
      </c>
      <c r="AK19" s="39" t="s">
        <v>108</v>
      </c>
      <c r="AL19" s="41">
        <v>4</v>
      </c>
      <c r="AM19" s="47" t="str">
        <f t="shared" si="8"/>
        <v>●</v>
      </c>
      <c r="AN19" s="46">
        <v>0</v>
      </c>
      <c r="AO19" s="39" t="s">
        <v>108</v>
      </c>
      <c r="AP19" s="43">
        <v>6</v>
      </c>
      <c r="AQ19" s="166"/>
      <c r="AR19" s="168"/>
      <c r="AS19" s="170"/>
      <c r="AT19" s="183"/>
      <c r="AU19" s="156"/>
      <c r="AV19" s="158"/>
    </row>
    <row r="20" spans="1:48" ht="22.5" customHeight="1" x14ac:dyDescent="0.15">
      <c r="A20" s="161" t="s">
        <v>174</v>
      </c>
      <c r="B20" s="162"/>
      <c r="C20" s="31" t="str">
        <f>IF(D20="","",IF(D20=F20,"△",IF(D20&gt;F20,"○","●")))</f>
        <v>●</v>
      </c>
      <c r="D20" s="32">
        <v>0</v>
      </c>
      <c r="E20" s="32" t="s">
        <v>108</v>
      </c>
      <c r="F20" s="33">
        <v>4</v>
      </c>
      <c r="G20" s="31" t="str">
        <f>IF(H20="","",IF(H20=J20,"△",IF(H20&gt;J20,"○","●")))</f>
        <v>○</v>
      </c>
      <c r="H20" s="32">
        <v>2</v>
      </c>
      <c r="I20" s="32" t="s">
        <v>108</v>
      </c>
      <c r="J20" s="33">
        <v>0</v>
      </c>
      <c r="K20" s="31" t="str">
        <f>IF(L20="","",IF(L20=N20,"△",IF(L20&gt;N20,"○","●")))</f>
        <v>●</v>
      </c>
      <c r="L20" s="32">
        <v>1</v>
      </c>
      <c r="M20" s="32" t="s">
        <v>108</v>
      </c>
      <c r="N20" s="33">
        <v>2</v>
      </c>
      <c r="O20" s="31" t="str">
        <f>IF(P20="","",IF(P20=R20,"△",IF(P20&gt;R20,"○","●")))</f>
        <v>○</v>
      </c>
      <c r="P20" s="32">
        <v>4</v>
      </c>
      <c r="Q20" s="32" t="s">
        <v>108</v>
      </c>
      <c r="R20" s="33">
        <v>2</v>
      </c>
      <c r="S20" s="31" t="str">
        <f>IF(T20="","",IF(T20=V20,"△",IF(T20&gt;V20,"○","●")))</f>
        <v>●</v>
      </c>
      <c r="T20" s="32">
        <v>2</v>
      </c>
      <c r="U20" s="32" t="s">
        <v>108</v>
      </c>
      <c r="V20" s="33">
        <v>4</v>
      </c>
      <c r="W20" s="31" t="str">
        <f>IF(X20="","",IF(X20=Z20,"△",IF(X20&gt;Z20,"○","●")))</f>
        <v>○</v>
      </c>
      <c r="X20" s="32">
        <v>5</v>
      </c>
      <c r="Y20" s="32" t="s">
        <v>108</v>
      </c>
      <c r="Z20" s="33">
        <v>1</v>
      </c>
      <c r="AA20" s="31" t="str">
        <f>IF(AB20="","",IF(AB20=AD20,"△",IF(AB20&gt;AD20,"○","●")))</f>
        <v>●</v>
      </c>
      <c r="AB20" s="32">
        <v>0</v>
      </c>
      <c r="AC20" s="32" t="s">
        <v>108</v>
      </c>
      <c r="AD20" s="33">
        <v>1</v>
      </c>
      <c r="AE20" s="31" t="str">
        <f t="shared" si="6"/>
        <v>○</v>
      </c>
      <c r="AF20" s="32">
        <v>8</v>
      </c>
      <c r="AG20" s="32" t="s">
        <v>108</v>
      </c>
      <c r="AH20" s="32">
        <v>0</v>
      </c>
      <c r="AI20" s="31" t="str">
        <f>IF(AJ20="","",IF(AJ20=AL20,"△",IF(AJ20&gt;AL20,"○","●")))</f>
        <v/>
      </c>
      <c r="AJ20" s="32"/>
      <c r="AK20" s="32"/>
      <c r="AL20" s="33"/>
      <c r="AM20" s="31" t="str">
        <f t="shared" si="8"/>
        <v>●</v>
      </c>
      <c r="AN20" s="32">
        <v>3</v>
      </c>
      <c r="AO20" s="32" t="s">
        <v>108</v>
      </c>
      <c r="AP20" s="35">
        <v>4</v>
      </c>
      <c r="AQ20" s="165">
        <f>COUNTIF(C20:AP21,"○")*3+COUNTIF(C20:AP21,"△")</f>
        <v>25</v>
      </c>
      <c r="AR20" s="167">
        <f>D20+H20+L20+P20+T20+X20+AB20+AF20+D21+H21+L21+P21+T21+X21+AB21+AF21+AJ20+AJ21+AN20+AN21</f>
        <v>48</v>
      </c>
      <c r="AS20" s="169">
        <f>-(F20+J20+N20+R20+V20+Z20+AD20+AH20+F21+J21+N21+R21+V21+Z21+AD21+AH21+AL20+AL21+AP20+AP21)</f>
        <v>-42</v>
      </c>
      <c r="AT20" s="169">
        <f>AR20+AS20</f>
        <v>6</v>
      </c>
      <c r="AU20" s="155">
        <f>RANK(AQ20,$AQ$4:$AQ$23,0)</f>
        <v>5</v>
      </c>
      <c r="AV20" s="157">
        <v>5</v>
      </c>
    </row>
    <row r="21" spans="1:48" ht="22.5" customHeight="1" x14ac:dyDescent="0.15">
      <c r="A21" s="181"/>
      <c r="B21" s="182"/>
      <c r="C21" s="36" t="str">
        <f>IF(D21="","",IF(D21=F21,"△",IF(D21&gt;F21,"○","●")))</f>
        <v>●</v>
      </c>
      <c r="D21" s="37">
        <v>2</v>
      </c>
      <c r="E21" s="38" t="s">
        <v>108</v>
      </c>
      <c r="F21" s="38">
        <v>4</v>
      </c>
      <c r="G21" s="36" t="str">
        <f>IF(H21="","",IF(H21=J21,"△",IF(H21&gt;J21,"○","●")))</f>
        <v>●</v>
      </c>
      <c r="H21" s="37">
        <v>2</v>
      </c>
      <c r="I21" s="38" t="s">
        <v>108</v>
      </c>
      <c r="J21" s="38">
        <v>6</v>
      </c>
      <c r="K21" s="36" t="str">
        <f>IF(L21="","",IF(L21=N21,"△",IF(L21&gt;N21,"○","●")))</f>
        <v>○</v>
      </c>
      <c r="L21" s="37">
        <v>2</v>
      </c>
      <c r="M21" s="38" t="s">
        <v>108</v>
      </c>
      <c r="N21" s="38">
        <v>1</v>
      </c>
      <c r="O21" s="36" t="str">
        <f>IF(P21="","",IF(P21=R21,"△",IF(P21&gt;R21,"○","●")))</f>
        <v>●</v>
      </c>
      <c r="P21" s="37">
        <v>1</v>
      </c>
      <c r="Q21" s="38" t="s">
        <v>108</v>
      </c>
      <c r="R21" s="38">
        <v>2</v>
      </c>
      <c r="S21" s="36" t="str">
        <f>IF(T21="","",IF(T21=V21,"△",IF(T21&gt;V21,"○","●")))</f>
        <v>●</v>
      </c>
      <c r="T21" s="37">
        <v>1</v>
      </c>
      <c r="U21" s="38" t="s">
        <v>108</v>
      </c>
      <c r="V21" s="38">
        <v>4</v>
      </c>
      <c r="W21" s="36" t="str">
        <f>IF(X21="","",IF(X21=Z21,"△",IF(X21&gt;Z21,"○","●")))</f>
        <v>○</v>
      </c>
      <c r="X21" s="37">
        <v>5</v>
      </c>
      <c r="Y21" s="38" t="s">
        <v>108</v>
      </c>
      <c r="Z21" s="38">
        <v>1</v>
      </c>
      <c r="AA21" s="36" t="str">
        <f>IF(AB21="","",IF(AB21=AD21,"△",IF(AB21&gt;AD21,"○","●")))</f>
        <v>○</v>
      </c>
      <c r="AB21" s="37">
        <v>3</v>
      </c>
      <c r="AC21" s="38" t="s">
        <v>108</v>
      </c>
      <c r="AD21" s="38">
        <v>2</v>
      </c>
      <c r="AE21" s="36" t="str">
        <f>IF(AF21="","",IF(AF21=AH21,"△",IF(AF21&gt;AH21,"○","●")))</f>
        <v>○</v>
      </c>
      <c r="AF21" s="37">
        <v>4</v>
      </c>
      <c r="AG21" s="38" t="s">
        <v>108</v>
      </c>
      <c r="AH21" s="38">
        <v>1</v>
      </c>
      <c r="AI21" s="36" t="str">
        <f>IF(AJ21="","",IF(AJ21=AL21,"△",IF(AJ21&gt;AL21,"○","●")))</f>
        <v/>
      </c>
      <c r="AJ21" s="37"/>
      <c r="AK21" s="38"/>
      <c r="AL21" s="44"/>
      <c r="AM21" s="48" t="str">
        <f>IF(AN21="","",IF(AN21=AP21,"△",IF(AN21&gt;AP21,"○","●")))</f>
        <v>△</v>
      </c>
      <c r="AN21" s="37">
        <v>3</v>
      </c>
      <c r="AO21" s="38" t="s">
        <v>108</v>
      </c>
      <c r="AP21" s="49">
        <v>3</v>
      </c>
      <c r="AQ21" s="166"/>
      <c r="AR21" s="168"/>
      <c r="AS21" s="170"/>
      <c r="AT21" s="170"/>
      <c r="AU21" s="156"/>
      <c r="AV21" s="158"/>
    </row>
    <row r="22" spans="1:48" ht="22.5" customHeight="1" x14ac:dyDescent="0.15">
      <c r="A22" s="163" t="s">
        <v>109</v>
      </c>
      <c r="B22" s="164"/>
      <c r="C22" s="50" t="str">
        <f>IF(D22="","",IF(D22=F22,"△",IF(D22&gt;F22,"○","●")))</f>
        <v>●</v>
      </c>
      <c r="D22" s="51">
        <v>1</v>
      </c>
      <c r="E22" s="51" t="s">
        <v>108</v>
      </c>
      <c r="F22" s="52">
        <v>3</v>
      </c>
      <c r="G22" s="50" t="str">
        <f>IF(H22="","",IF(H22=J22,"△",IF(H22&gt;J22,"○","●")))</f>
        <v>●</v>
      </c>
      <c r="H22" s="51">
        <v>1</v>
      </c>
      <c r="I22" s="51" t="s">
        <v>108</v>
      </c>
      <c r="J22" s="52">
        <v>5</v>
      </c>
      <c r="K22" s="50" t="str">
        <f>IF(L22="","",IF(L22=N22,"△",IF(L22&gt;N22,"○","●")))</f>
        <v>●</v>
      </c>
      <c r="L22" s="51">
        <v>1</v>
      </c>
      <c r="M22" s="51" t="s">
        <v>108</v>
      </c>
      <c r="N22" s="52">
        <v>2</v>
      </c>
      <c r="O22" s="50" t="str">
        <f>IF(P22="","",IF(P22=R22,"△",IF(P22&gt;R22,"○","●")))</f>
        <v>●</v>
      </c>
      <c r="P22" s="51">
        <v>1</v>
      </c>
      <c r="Q22" s="51" t="s">
        <v>108</v>
      </c>
      <c r="R22" s="52">
        <v>3</v>
      </c>
      <c r="S22" s="50" t="str">
        <f>IF(T22="","",IF(T22=V22,"△",IF(T22&gt;V22,"○","●")))</f>
        <v>△</v>
      </c>
      <c r="T22" s="51">
        <v>0</v>
      </c>
      <c r="U22" s="51" t="s">
        <v>108</v>
      </c>
      <c r="V22" s="52">
        <v>0</v>
      </c>
      <c r="W22" s="50" t="str">
        <f>IF(X22="","",IF(X22=Z22,"△",IF(X22&gt;Z22,"○","●")))</f>
        <v>○</v>
      </c>
      <c r="X22" s="51">
        <v>3</v>
      </c>
      <c r="Y22" s="51" t="s">
        <v>108</v>
      </c>
      <c r="Z22" s="52">
        <v>2</v>
      </c>
      <c r="AA22" s="50" t="str">
        <f>IF(AB22="","",IF(AB22=AD22,"△",IF(AB22&gt;AD22,"○","●")))</f>
        <v>●</v>
      </c>
      <c r="AB22" s="51">
        <v>1</v>
      </c>
      <c r="AC22" s="51" t="s">
        <v>108</v>
      </c>
      <c r="AD22" s="52">
        <v>4</v>
      </c>
      <c r="AE22" s="31" t="str">
        <f>IF(AF22="","",IF(AF22=AH22,"△",IF(AF22&gt;AH22,"○","●")))</f>
        <v>○</v>
      </c>
      <c r="AF22" s="51">
        <v>6</v>
      </c>
      <c r="AG22" s="51" t="s">
        <v>108</v>
      </c>
      <c r="AH22" s="51">
        <v>0</v>
      </c>
      <c r="AI22" s="31" t="str">
        <f>IF(AJ22="","",IF(AJ22=AL22,"△",IF(AJ22&gt;AL22,"○","●")))</f>
        <v>○</v>
      </c>
      <c r="AJ22" s="51">
        <v>4</v>
      </c>
      <c r="AK22" s="51" t="s">
        <v>108</v>
      </c>
      <c r="AL22" s="52">
        <v>3</v>
      </c>
      <c r="AM22" s="53" t="str">
        <f>IF(AN22="","",IF(AN22=AP22,"△",IF(AN22&gt;AP22,"○","●")))</f>
        <v/>
      </c>
      <c r="AN22" s="51"/>
      <c r="AO22" s="51"/>
      <c r="AP22" s="54"/>
      <c r="AQ22" s="165">
        <f>COUNTIF(C22:AP23,"○")*3+COUNTIF(C22:AP23,"△")</f>
        <v>24</v>
      </c>
      <c r="AR22" s="167">
        <f>D22+H22+L22+P22+T22+X22+AB22+AF22+D23+H23+L23+P23+T23+X23+AB23+AF23+AJ22+AJ23+AN22+AN23</f>
        <v>45</v>
      </c>
      <c r="AS22" s="169">
        <f>-(F22+J22+N22+R22+V22+Z22+AD22+AH22+F23+J23+N23+R23+V23+Z23+AD23+AH23+AL22+AL23+AP22+AP23)</f>
        <v>-41</v>
      </c>
      <c r="AT22" s="183">
        <f>AR22+AS22</f>
        <v>4</v>
      </c>
      <c r="AU22" s="155">
        <f>RANK(AQ22,$AQ$4:$AQ$23,0)</f>
        <v>6</v>
      </c>
      <c r="AV22" s="157">
        <v>6</v>
      </c>
    </row>
    <row r="23" spans="1:48" ht="22.5" customHeight="1" thickBot="1" x14ac:dyDescent="0.2">
      <c r="A23" s="186"/>
      <c r="B23" s="187"/>
      <c r="C23" s="55" t="str">
        <f>IF(D23="","",IF(D23=F23,"△",IF(D23&gt;F23,"○","●")))</f>
        <v>△</v>
      </c>
      <c r="D23" s="56">
        <v>4</v>
      </c>
      <c r="E23" s="57" t="s">
        <v>108</v>
      </c>
      <c r="F23" s="57">
        <v>4</v>
      </c>
      <c r="G23" s="55" t="str">
        <f>IF(H23="","",IF(H23=J23,"△",IF(H23&gt;J23,"○","●")))</f>
        <v>○</v>
      </c>
      <c r="H23" s="56">
        <v>3</v>
      </c>
      <c r="I23" s="57" t="s">
        <v>108</v>
      </c>
      <c r="J23" s="57">
        <v>2</v>
      </c>
      <c r="K23" s="55" t="str">
        <f>IF(L23="","",IF(L23=N23,"△",IF(L23&gt;N23,"○","●")))</f>
        <v>○</v>
      </c>
      <c r="L23" s="56">
        <v>2</v>
      </c>
      <c r="M23" s="57" t="s">
        <v>108</v>
      </c>
      <c r="N23" s="57">
        <v>0</v>
      </c>
      <c r="O23" s="55" t="str">
        <f>IF(P23="","",IF(P23=R23,"△",IF(P23&gt;R23,"○","●")))</f>
        <v>●</v>
      </c>
      <c r="P23" s="56">
        <v>2</v>
      </c>
      <c r="Q23" s="57" t="s">
        <v>108</v>
      </c>
      <c r="R23" s="57">
        <v>3</v>
      </c>
      <c r="S23" s="55" t="str">
        <f>IF(T23="","",IF(T23=V23,"△",IF(T23&gt;V23,"○","●")))</f>
        <v>●</v>
      </c>
      <c r="T23" s="56">
        <v>1</v>
      </c>
      <c r="U23" s="57" t="s">
        <v>108</v>
      </c>
      <c r="V23" s="57">
        <v>2</v>
      </c>
      <c r="W23" s="55" t="str">
        <f>IF(X23="","",IF(X23=Z23,"△",IF(X23&gt;Z23,"○","●")))</f>
        <v>○</v>
      </c>
      <c r="X23" s="56">
        <v>4</v>
      </c>
      <c r="Y23" s="57" t="s">
        <v>108</v>
      </c>
      <c r="Z23" s="57">
        <v>2</v>
      </c>
      <c r="AA23" s="55" t="str">
        <f>IF(AB23="","",IF(AB23=AD23,"△",IF(AB23&gt;AD23,"○","●")))</f>
        <v>●</v>
      </c>
      <c r="AB23" s="56">
        <v>2</v>
      </c>
      <c r="AC23" s="57" t="s">
        <v>108</v>
      </c>
      <c r="AD23" s="57">
        <v>3</v>
      </c>
      <c r="AE23" s="55" t="str">
        <f>IF(AF23="","",IF(AF23=AH23,"△",IF(AF23&gt;AH23,"○","●")))</f>
        <v>○</v>
      </c>
      <c r="AF23" s="56">
        <v>6</v>
      </c>
      <c r="AG23" s="57" t="s">
        <v>108</v>
      </c>
      <c r="AH23" s="57">
        <v>0</v>
      </c>
      <c r="AI23" s="55" t="str">
        <f>IF(AJ23="","",IF(AJ23=AL23,"△",IF(AJ23&gt;AL23,"○","●")))</f>
        <v>△</v>
      </c>
      <c r="AJ23" s="56">
        <v>3</v>
      </c>
      <c r="AK23" s="57" t="s">
        <v>108</v>
      </c>
      <c r="AL23" s="58">
        <v>3</v>
      </c>
      <c r="AM23" s="59" t="str">
        <f>IF(AN23="","",IF(AN23=AP23,"△",IF(AN23&gt;AP23,"○","●")))</f>
        <v/>
      </c>
      <c r="AN23" s="56"/>
      <c r="AO23" s="57"/>
      <c r="AP23" s="60"/>
      <c r="AQ23" s="188"/>
      <c r="AR23" s="189"/>
      <c r="AS23" s="190"/>
      <c r="AT23" s="190"/>
      <c r="AU23" s="191"/>
      <c r="AV23" s="192"/>
    </row>
    <row r="24" spans="1:48" ht="13.5" customHeight="1" x14ac:dyDescent="0.15">
      <c r="A24" s="67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7"/>
      <c r="AR24" s="68"/>
      <c r="AS24" s="68"/>
      <c r="AT24" s="68"/>
      <c r="AU24" s="69"/>
      <c r="AV24" s="69"/>
    </row>
    <row r="25" spans="1:48" ht="36" customHeight="1" x14ac:dyDescent="0.15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7"/>
      <c r="AR25" s="68"/>
      <c r="AS25" s="68"/>
      <c r="AT25" s="68"/>
      <c r="AU25" s="69"/>
      <c r="AV25" s="69"/>
    </row>
  </sheetData>
  <mergeCells count="87">
    <mergeCell ref="AV20:AV21"/>
    <mergeCell ref="A22:B23"/>
    <mergeCell ref="AQ22:AQ23"/>
    <mergeCell ref="AR22:AR23"/>
    <mergeCell ref="AS22:AS23"/>
    <mergeCell ref="AT22:AT23"/>
    <mergeCell ref="AU22:AU23"/>
    <mergeCell ref="AV22:AV23"/>
    <mergeCell ref="A20:B21"/>
    <mergeCell ref="AQ20:AQ21"/>
    <mergeCell ref="AR20:AR21"/>
    <mergeCell ref="AS20:AS21"/>
    <mergeCell ref="AT20:AT21"/>
    <mergeCell ref="AU20:AU21"/>
    <mergeCell ref="AV16:AV17"/>
    <mergeCell ref="A18:B19"/>
    <mergeCell ref="AQ18:AQ19"/>
    <mergeCell ref="AR18:AR19"/>
    <mergeCell ref="AS18:AS19"/>
    <mergeCell ref="AT18:AT19"/>
    <mergeCell ref="AU18:AU19"/>
    <mergeCell ref="AV18:AV19"/>
    <mergeCell ref="A16:B17"/>
    <mergeCell ref="AQ16:AQ17"/>
    <mergeCell ref="AR16:AR17"/>
    <mergeCell ref="AS16:AS17"/>
    <mergeCell ref="AT16:AT17"/>
    <mergeCell ref="AU16:AU17"/>
    <mergeCell ref="AV12:AV13"/>
    <mergeCell ref="A14:B15"/>
    <mergeCell ref="AQ14:AQ15"/>
    <mergeCell ref="AR14:AR15"/>
    <mergeCell ref="AS14:AS15"/>
    <mergeCell ref="AT14:AT15"/>
    <mergeCell ref="AU14:AU15"/>
    <mergeCell ref="AV14:AV15"/>
    <mergeCell ref="A12:B13"/>
    <mergeCell ref="AQ12:AQ13"/>
    <mergeCell ref="AR12:AR13"/>
    <mergeCell ref="AS12:AS13"/>
    <mergeCell ref="AT12:AT13"/>
    <mergeCell ref="AU12:AU13"/>
    <mergeCell ref="AV8:AV9"/>
    <mergeCell ref="A10:B11"/>
    <mergeCell ref="AQ10:AQ11"/>
    <mergeCell ref="AR10:AR11"/>
    <mergeCell ref="AS10:AS11"/>
    <mergeCell ref="AT10:AT11"/>
    <mergeCell ref="AU10:AU11"/>
    <mergeCell ref="AV10:AV11"/>
    <mergeCell ref="A8:B9"/>
    <mergeCell ref="AQ8:AQ9"/>
    <mergeCell ref="AR8:AR9"/>
    <mergeCell ref="AS8:AS9"/>
    <mergeCell ref="AT8:AT9"/>
    <mergeCell ref="AU8:AU9"/>
    <mergeCell ref="A6:B7"/>
    <mergeCell ref="AQ6:AQ7"/>
    <mergeCell ref="AR6:AR7"/>
    <mergeCell ref="AS6:AS7"/>
    <mergeCell ref="AT6:AT7"/>
    <mergeCell ref="AU6:AU7"/>
    <mergeCell ref="AV6:AV7"/>
    <mergeCell ref="AV2:AV3"/>
    <mergeCell ref="A4:B5"/>
    <mergeCell ref="AQ4:AQ5"/>
    <mergeCell ref="AR4:AR5"/>
    <mergeCell ref="AS4:AS5"/>
    <mergeCell ref="AT4:AT5"/>
    <mergeCell ref="AU4:AU5"/>
    <mergeCell ref="AV4:AV5"/>
    <mergeCell ref="AM2:AP3"/>
    <mergeCell ref="AQ2:AQ3"/>
    <mergeCell ref="AR2:AR3"/>
    <mergeCell ref="AS2:AS3"/>
    <mergeCell ref="AT2:AT3"/>
    <mergeCell ref="AU2:AU3"/>
    <mergeCell ref="A1:AV1"/>
    <mergeCell ref="C2:F3"/>
    <mergeCell ref="G2:J3"/>
    <mergeCell ref="K2:N3"/>
    <mergeCell ref="O2:R3"/>
    <mergeCell ref="S2:V3"/>
    <mergeCell ref="W2:Z3"/>
    <mergeCell ref="AA2:AD3"/>
    <mergeCell ref="AE2:AH3"/>
    <mergeCell ref="AI2:AL3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1"/>
  <sheetViews>
    <sheetView zoomScale="80" zoomScaleNormal="80" workbookViewId="0">
      <selection activeCell="AR12" sqref="AR12"/>
    </sheetView>
  </sheetViews>
  <sheetFormatPr defaultRowHeight="13.5" x14ac:dyDescent="0.15"/>
  <cols>
    <col min="1" max="1" width="4.375" style="61" customWidth="1"/>
    <col min="2" max="2" width="4.5" style="61" customWidth="1"/>
    <col min="3" max="34" width="2.5" style="61" customWidth="1"/>
    <col min="35" max="40" width="4.5" style="61" customWidth="1"/>
    <col min="41" max="251" width="9" style="61"/>
    <col min="252" max="253" width="8.125" style="61" customWidth="1"/>
    <col min="254" max="285" width="3.25" style="61" customWidth="1"/>
    <col min="286" max="291" width="10" style="61" customWidth="1"/>
    <col min="292" max="292" width="26.125" style="61" customWidth="1"/>
    <col min="293" max="293" width="9" style="61"/>
    <col min="294" max="297" width="3.5" style="61" customWidth="1"/>
    <col min="298" max="507" width="9" style="61"/>
    <col min="508" max="509" width="8.125" style="61" customWidth="1"/>
    <col min="510" max="541" width="3.25" style="61" customWidth="1"/>
    <col min="542" max="547" width="10" style="61" customWidth="1"/>
    <col min="548" max="548" width="26.125" style="61" customWidth="1"/>
    <col min="549" max="549" width="9" style="61"/>
    <col min="550" max="553" width="3.5" style="61" customWidth="1"/>
    <col min="554" max="763" width="9" style="61"/>
    <col min="764" max="765" width="8.125" style="61" customWidth="1"/>
    <col min="766" max="797" width="3.25" style="61" customWidth="1"/>
    <col min="798" max="803" width="10" style="61" customWidth="1"/>
    <col min="804" max="804" width="26.125" style="61" customWidth="1"/>
    <col min="805" max="805" width="9" style="61"/>
    <col min="806" max="809" width="3.5" style="61" customWidth="1"/>
    <col min="810" max="1019" width="9" style="61"/>
    <col min="1020" max="1021" width="8.125" style="61" customWidth="1"/>
    <col min="1022" max="1053" width="3.25" style="61" customWidth="1"/>
    <col min="1054" max="1059" width="10" style="61" customWidth="1"/>
    <col min="1060" max="1060" width="26.125" style="61" customWidth="1"/>
    <col min="1061" max="1061" width="9" style="61"/>
    <col min="1062" max="1065" width="3.5" style="61" customWidth="1"/>
    <col min="1066" max="1275" width="9" style="61"/>
    <col min="1276" max="1277" width="8.125" style="61" customWidth="1"/>
    <col min="1278" max="1309" width="3.25" style="61" customWidth="1"/>
    <col min="1310" max="1315" width="10" style="61" customWidth="1"/>
    <col min="1316" max="1316" width="26.125" style="61" customWidth="1"/>
    <col min="1317" max="1317" width="9" style="61"/>
    <col min="1318" max="1321" width="3.5" style="61" customWidth="1"/>
    <col min="1322" max="1531" width="9" style="61"/>
    <col min="1532" max="1533" width="8.125" style="61" customWidth="1"/>
    <col min="1534" max="1565" width="3.25" style="61" customWidth="1"/>
    <col min="1566" max="1571" width="10" style="61" customWidth="1"/>
    <col min="1572" max="1572" width="26.125" style="61" customWidth="1"/>
    <col min="1573" max="1573" width="9" style="61"/>
    <col min="1574" max="1577" width="3.5" style="61" customWidth="1"/>
    <col min="1578" max="1787" width="9" style="61"/>
    <col min="1788" max="1789" width="8.125" style="61" customWidth="1"/>
    <col min="1790" max="1821" width="3.25" style="61" customWidth="1"/>
    <col min="1822" max="1827" width="10" style="61" customWidth="1"/>
    <col min="1828" max="1828" width="26.125" style="61" customWidth="1"/>
    <col min="1829" max="1829" width="9" style="61"/>
    <col min="1830" max="1833" width="3.5" style="61" customWidth="1"/>
    <col min="1834" max="2043" width="9" style="61"/>
    <col min="2044" max="2045" width="8.125" style="61" customWidth="1"/>
    <col min="2046" max="2077" width="3.25" style="61" customWidth="1"/>
    <col min="2078" max="2083" width="10" style="61" customWidth="1"/>
    <col min="2084" max="2084" width="26.125" style="61" customWidth="1"/>
    <col min="2085" max="2085" width="9" style="61"/>
    <col min="2086" max="2089" width="3.5" style="61" customWidth="1"/>
    <col min="2090" max="2299" width="9" style="61"/>
    <col min="2300" max="2301" width="8.125" style="61" customWidth="1"/>
    <col min="2302" max="2333" width="3.25" style="61" customWidth="1"/>
    <col min="2334" max="2339" width="10" style="61" customWidth="1"/>
    <col min="2340" max="2340" width="26.125" style="61" customWidth="1"/>
    <col min="2341" max="2341" width="9" style="61"/>
    <col min="2342" max="2345" width="3.5" style="61" customWidth="1"/>
    <col min="2346" max="2555" width="9" style="61"/>
    <col min="2556" max="2557" width="8.125" style="61" customWidth="1"/>
    <col min="2558" max="2589" width="3.25" style="61" customWidth="1"/>
    <col min="2590" max="2595" width="10" style="61" customWidth="1"/>
    <col min="2596" max="2596" width="26.125" style="61" customWidth="1"/>
    <col min="2597" max="2597" width="9" style="61"/>
    <col min="2598" max="2601" width="3.5" style="61" customWidth="1"/>
    <col min="2602" max="2811" width="9" style="61"/>
    <col min="2812" max="2813" width="8.125" style="61" customWidth="1"/>
    <col min="2814" max="2845" width="3.25" style="61" customWidth="1"/>
    <col min="2846" max="2851" width="10" style="61" customWidth="1"/>
    <col min="2852" max="2852" width="26.125" style="61" customWidth="1"/>
    <col min="2853" max="2853" width="9" style="61"/>
    <col min="2854" max="2857" width="3.5" style="61" customWidth="1"/>
    <col min="2858" max="3067" width="9" style="61"/>
    <col min="3068" max="3069" width="8.125" style="61" customWidth="1"/>
    <col min="3070" max="3101" width="3.25" style="61" customWidth="1"/>
    <col min="3102" max="3107" width="10" style="61" customWidth="1"/>
    <col min="3108" max="3108" width="26.125" style="61" customWidth="1"/>
    <col min="3109" max="3109" width="9" style="61"/>
    <col min="3110" max="3113" width="3.5" style="61" customWidth="1"/>
    <col min="3114" max="3323" width="9" style="61"/>
    <col min="3324" max="3325" width="8.125" style="61" customWidth="1"/>
    <col min="3326" max="3357" width="3.25" style="61" customWidth="1"/>
    <col min="3358" max="3363" width="10" style="61" customWidth="1"/>
    <col min="3364" max="3364" width="26.125" style="61" customWidth="1"/>
    <col min="3365" max="3365" width="9" style="61"/>
    <col min="3366" max="3369" width="3.5" style="61" customWidth="1"/>
    <col min="3370" max="3579" width="9" style="61"/>
    <col min="3580" max="3581" width="8.125" style="61" customWidth="1"/>
    <col min="3582" max="3613" width="3.25" style="61" customWidth="1"/>
    <col min="3614" max="3619" width="10" style="61" customWidth="1"/>
    <col min="3620" max="3620" width="26.125" style="61" customWidth="1"/>
    <col min="3621" max="3621" width="9" style="61"/>
    <col min="3622" max="3625" width="3.5" style="61" customWidth="1"/>
    <col min="3626" max="3835" width="9" style="61"/>
    <col min="3836" max="3837" width="8.125" style="61" customWidth="1"/>
    <col min="3838" max="3869" width="3.25" style="61" customWidth="1"/>
    <col min="3870" max="3875" width="10" style="61" customWidth="1"/>
    <col min="3876" max="3876" width="26.125" style="61" customWidth="1"/>
    <col min="3877" max="3877" width="9" style="61"/>
    <col min="3878" max="3881" width="3.5" style="61" customWidth="1"/>
    <col min="3882" max="4091" width="9" style="61"/>
    <col min="4092" max="4093" width="8.125" style="61" customWidth="1"/>
    <col min="4094" max="4125" width="3.25" style="61" customWidth="1"/>
    <col min="4126" max="4131" width="10" style="61" customWidth="1"/>
    <col min="4132" max="4132" width="26.125" style="61" customWidth="1"/>
    <col min="4133" max="4133" width="9" style="61"/>
    <col min="4134" max="4137" width="3.5" style="61" customWidth="1"/>
    <col min="4138" max="4347" width="9" style="61"/>
    <col min="4348" max="4349" width="8.125" style="61" customWidth="1"/>
    <col min="4350" max="4381" width="3.25" style="61" customWidth="1"/>
    <col min="4382" max="4387" width="10" style="61" customWidth="1"/>
    <col min="4388" max="4388" width="26.125" style="61" customWidth="1"/>
    <col min="4389" max="4389" width="9" style="61"/>
    <col min="4390" max="4393" width="3.5" style="61" customWidth="1"/>
    <col min="4394" max="4603" width="9" style="61"/>
    <col min="4604" max="4605" width="8.125" style="61" customWidth="1"/>
    <col min="4606" max="4637" width="3.25" style="61" customWidth="1"/>
    <col min="4638" max="4643" width="10" style="61" customWidth="1"/>
    <col min="4644" max="4644" width="26.125" style="61" customWidth="1"/>
    <col min="4645" max="4645" width="9" style="61"/>
    <col min="4646" max="4649" width="3.5" style="61" customWidth="1"/>
    <col min="4650" max="4859" width="9" style="61"/>
    <col min="4860" max="4861" width="8.125" style="61" customWidth="1"/>
    <col min="4862" max="4893" width="3.25" style="61" customWidth="1"/>
    <col min="4894" max="4899" width="10" style="61" customWidth="1"/>
    <col min="4900" max="4900" width="26.125" style="61" customWidth="1"/>
    <col min="4901" max="4901" width="9" style="61"/>
    <col min="4902" max="4905" width="3.5" style="61" customWidth="1"/>
    <col min="4906" max="5115" width="9" style="61"/>
    <col min="5116" max="5117" width="8.125" style="61" customWidth="1"/>
    <col min="5118" max="5149" width="3.25" style="61" customWidth="1"/>
    <col min="5150" max="5155" width="10" style="61" customWidth="1"/>
    <col min="5156" max="5156" width="26.125" style="61" customWidth="1"/>
    <col min="5157" max="5157" width="9" style="61"/>
    <col min="5158" max="5161" width="3.5" style="61" customWidth="1"/>
    <col min="5162" max="5371" width="9" style="61"/>
    <col min="5372" max="5373" width="8.125" style="61" customWidth="1"/>
    <col min="5374" max="5405" width="3.25" style="61" customWidth="1"/>
    <col min="5406" max="5411" width="10" style="61" customWidth="1"/>
    <col min="5412" max="5412" width="26.125" style="61" customWidth="1"/>
    <col min="5413" max="5413" width="9" style="61"/>
    <col min="5414" max="5417" width="3.5" style="61" customWidth="1"/>
    <col min="5418" max="5627" width="9" style="61"/>
    <col min="5628" max="5629" width="8.125" style="61" customWidth="1"/>
    <col min="5630" max="5661" width="3.25" style="61" customWidth="1"/>
    <col min="5662" max="5667" width="10" style="61" customWidth="1"/>
    <col min="5668" max="5668" width="26.125" style="61" customWidth="1"/>
    <col min="5669" max="5669" width="9" style="61"/>
    <col min="5670" max="5673" width="3.5" style="61" customWidth="1"/>
    <col min="5674" max="5883" width="9" style="61"/>
    <col min="5884" max="5885" width="8.125" style="61" customWidth="1"/>
    <col min="5886" max="5917" width="3.25" style="61" customWidth="1"/>
    <col min="5918" max="5923" width="10" style="61" customWidth="1"/>
    <col min="5924" max="5924" width="26.125" style="61" customWidth="1"/>
    <col min="5925" max="5925" width="9" style="61"/>
    <col min="5926" max="5929" width="3.5" style="61" customWidth="1"/>
    <col min="5930" max="6139" width="9" style="61"/>
    <col min="6140" max="6141" width="8.125" style="61" customWidth="1"/>
    <col min="6142" max="6173" width="3.25" style="61" customWidth="1"/>
    <col min="6174" max="6179" width="10" style="61" customWidth="1"/>
    <col min="6180" max="6180" width="26.125" style="61" customWidth="1"/>
    <col min="6181" max="6181" width="9" style="61"/>
    <col min="6182" max="6185" width="3.5" style="61" customWidth="1"/>
    <col min="6186" max="6395" width="9" style="61"/>
    <col min="6396" max="6397" width="8.125" style="61" customWidth="1"/>
    <col min="6398" max="6429" width="3.25" style="61" customWidth="1"/>
    <col min="6430" max="6435" width="10" style="61" customWidth="1"/>
    <col min="6436" max="6436" width="26.125" style="61" customWidth="1"/>
    <col min="6437" max="6437" width="9" style="61"/>
    <col min="6438" max="6441" width="3.5" style="61" customWidth="1"/>
    <col min="6442" max="6651" width="9" style="61"/>
    <col min="6652" max="6653" width="8.125" style="61" customWidth="1"/>
    <col min="6654" max="6685" width="3.25" style="61" customWidth="1"/>
    <col min="6686" max="6691" width="10" style="61" customWidth="1"/>
    <col min="6692" max="6692" width="26.125" style="61" customWidth="1"/>
    <col min="6693" max="6693" width="9" style="61"/>
    <col min="6694" max="6697" width="3.5" style="61" customWidth="1"/>
    <col min="6698" max="6907" width="9" style="61"/>
    <col min="6908" max="6909" width="8.125" style="61" customWidth="1"/>
    <col min="6910" max="6941" width="3.25" style="61" customWidth="1"/>
    <col min="6942" max="6947" width="10" style="61" customWidth="1"/>
    <col min="6948" max="6948" width="26.125" style="61" customWidth="1"/>
    <col min="6949" max="6949" width="9" style="61"/>
    <col min="6950" max="6953" width="3.5" style="61" customWidth="1"/>
    <col min="6954" max="7163" width="9" style="61"/>
    <col min="7164" max="7165" width="8.125" style="61" customWidth="1"/>
    <col min="7166" max="7197" width="3.25" style="61" customWidth="1"/>
    <col min="7198" max="7203" width="10" style="61" customWidth="1"/>
    <col min="7204" max="7204" width="26.125" style="61" customWidth="1"/>
    <col min="7205" max="7205" width="9" style="61"/>
    <col min="7206" max="7209" width="3.5" style="61" customWidth="1"/>
    <col min="7210" max="7419" width="9" style="61"/>
    <col min="7420" max="7421" width="8.125" style="61" customWidth="1"/>
    <col min="7422" max="7453" width="3.25" style="61" customWidth="1"/>
    <col min="7454" max="7459" width="10" style="61" customWidth="1"/>
    <col min="7460" max="7460" width="26.125" style="61" customWidth="1"/>
    <col min="7461" max="7461" width="9" style="61"/>
    <col min="7462" max="7465" width="3.5" style="61" customWidth="1"/>
    <col min="7466" max="7675" width="9" style="61"/>
    <col min="7676" max="7677" width="8.125" style="61" customWidth="1"/>
    <col min="7678" max="7709" width="3.25" style="61" customWidth="1"/>
    <col min="7710" max="7715" width="10" style="61" customWidth="1"/>
    <col min="7716" max="7716" width="26.125" style="61" customWidth="1"/>
    <col min="7717" max="7717" width="9" style="61"/>
    <col min="7718" max="7721" width="3.5" style="61" customWidth="1"/>
    <col min="7722" max="7931" width="9" style="61"/>
    <col min="7932" max="7933" width="8.125" style="61" customWidth="1"/>
    <col min="7934" max="7965" width="3.25" style="61" customWidth="1"/>
    <col min="7966" max="7971" width="10" style="61" customWidth="1"/>
    <col min="7972" max="7972" width="26.125" style="61" customWidth="1"/>
    <col min="7973" max="7973" width="9" style="61"/>
    <col min="7974" max="7977" width="3.5" style="61" customWidth="1"/>
    <col min="7978" max="8187" width="9" style="61"/>
    <col min="8188" max="8189" width="8.125" style="61" customWidth="1"/>
    <col min="8190" max="8221" width="3.25" style="61" customWidth="1"/>
    <col min="8222" max="8227" width="10" style="61" customWidth="1"/>
    <col min="8228" max="8228" width="26.125" style="61" customWidth="1"/>
    <col min="8229" max="8229" width="9" style="61"/>
    <col min="8230" max="8233" width="3.5" style="61" customWidth="1"/>
    <col min="8234" max="8443" width="9" style="61"/>
    <col min="8444" max="8445" width="8.125" style="61" customWidth="1"/>
    <col min="8446" max="8477" width="3.25" style="61" customWidth="1"/>
    <col min="8478" max="8483" width="10" style="61" customWidth="1"/>
    <col min="8484" max="8484" width="26.125" style="61" customWidth="1"/>
    <col min="8485" max="8485" width="9" style="61"/>
    <col min="8486" max="8489" width="3.5" style="61" customWidth="1"/>
    <col min="8490" max="8699" width="9" style="61"/>
    <col min="8700" max="8701" width="8.125" style="61" customWidth="1"/>
    <col min="8702" max="8733" width="3.25" style="61" customWidth="1"/>
    <col min="8734" max="8739" width="10" style="61" customWidth="1"/>
    <col min="8740" max="8740" width="26.125" style="61" customWidth="1"/>
    <col min="8741" max="8741" width="9" style="61"/>
    <col min="8742" max="8745" width="3.5" style="61" customWidth="1"/>
    <col min="8746" max="8955" width="9" style="61"/>
    <col min="8956" max="8957" width="8.125" style="61" customWidth="1"/>
    <col min="8958" max="8989" width="3.25" style="61" customWidth="1"/>
    <col min="8990" max="8995" width="10" style="61" customWidth="1"/>
    <col min="8996" max="8996" width="26.125" style="61" customWidth="1"/>
    <col min="8997" max="8997" width="9" style="61"/>
    <col min="8998" max="9001" width="3.5" style="61" customWidth="1"/>
    <col min="9002" max="9211" width="9" style="61"/>
    <col min="9212" max="9213" width="8.125" style="61" customWidth="1"/>
    <col min="9214" max="9245" width="3.25" style="61" customWidth="1"/>
    <col min="9246" max="9251" width="10" style="61" customWidth="1"/>
    <col min="9252" max="9252" width="26.125" style="61" customWidth="1"/>
    <col min="9253" max="9253" width="9" style="61"/>
    <col min="9254" max="9257" width="3.5" style="61" customWidth="1"/>
    <col min="9258" max="9467" width="9" style="61"/>
    <col min="9468" max="9469" width="8.125" style="61" customWidth="1"/>
    <col min="9470" max="9501" width="3.25" style="61" customWidth="1"/>
    <col min="9502" max="9507" width="10" style="61" customWidth="1"/>
    <col min="9508" max="9508" width="26.125" style="61" customWidth="1"/>
    <col min="9509" max="9509" width="9" style="61"/>
    <col min="9510" max="9513" width="3.5" style="61" customWidth="1"/>
    <col min="9514" max="9723" width="9" style="61"/>
    <col min="9724" max="9725" width="8.125" style="61" customWidth="1"/>
    <col min="9726" max="9757" width="3.25" style="61" customWidth="1"/>
    <col min="9758" max="9763" width="10" style="61" customWidth="1"/>
    <col min="9764" max="9764" width="26.125" style="61" customWidth="1"/>
    <col min="9765" max="9765" width="9" style="61"/>
    <col min="9766" max="9769" width="3.5" style="61" customWidth="1"/>
    <col min="9770" max="9979" width="9" style="61"/>
    <col min="9980" max="9981" width="8.125" style="61" customWidth="1"/>
    <col min="9982" max="10013" width="3.25" style="61" customWidth="1"/>
    <col min="10014" max="10019" width="10" style="61" customWidth="1"/>
    <col min="10020" max="10020" width="26.125" style="61" customWidth="1"/>
    <col min="10021" max="10021" width="9" style="61"/>
    <col min="10022" max="10025" width="3.5" style="61" customWidth="1"/>
    <col min="10026" max="10235" width="9" style="61"/>
    <col min="10236" max="10237" width="8.125" style="61" customWidth="1"/>
    <col min="10238" max="10269" width="3.25" style="61" customWidth="1"/>
    <col min="10270" max="10275" width="10" style="61" customWidth="1"/>
    <col min="10276" max="10276" width="26.125" style="61" customWidth="1"/>
    <col min="10277" max="10277" width="9" style="61"/>
    <col min="10278" max="10281" width="3.5" style="61" customWidth="1"/>
    <col min="10282" max="10491" width="9" style="61"/>
    <col min="10492" max="10493" width="8.125" style="61" customWidth="1"/>
    <col min="10494" max="10525" width="3.25" style="61" customWidth="1"/>
    <col min="10526" max="10531" width="10" style="61" customWidth="1"/>
    <col min="10532" max="10532" width="26.125" style="61" customWidth="1"/>
    <col min="10533" max="10533" width="9" style="61"/>
    <col min="10534" max="10537" width="3.5" style="61" customWidth="1"/>
    <col min="10538" max="10747" width="9" style="61"/>
    <col min="10748" max="10749" width="8.125" style="61" customWidth="1"/>
    <col min="10750" max="10781" width="3.25" style="61" customWidth="1"/>
    <col min="10782" max="10787" width="10" style="61" customWidth="1"/>
    <col min="10788" max="10788" width="26.125" style="61" customWidth="1"/>
    <col min="10789" max="10789" width="9" style="61"/>
    <col min="10790" max="10793" width="3.5" style="61" customWidth="1"/>
    <col min="10794" max="11003" width="9" style="61"/>
    <col min="11004" max="11005" width="8.125" style="61" customWidth="1"/>
    <col min="11006" max="11037" width="3.25" style="61" customWidth="1"/>
    <col min="11038" max="11043" width="10" style="61" customWidth="1"/>
    <col min="11044" max="11044" width="26.125" style="61" customWidth="1"/>
    <col min="11045" max="11045" width="9" style="61"/>
    <col min="11046" max="11049" width="3.5" style="61" customWidth="1"/>
    <col min="11050" max="11259" width="9" style="61"/>
    <col min="11260" max="11261" width="8.125" style="61" customWidth="1"/>
    <col min="11262" max="11293" width="3.25" style="61" customWidth="1"/>
    <col min="11294" max="11299" width="10" style="61" customWidth="1"/>
    <col min="11300" max="11300" width="26.125" style="61" customWidth="1"/>
    <col min="11301" max="11301" width="9" style="61"/>
    <col min="11302" max="11305" width="3.5" style="61" customWidth="1"/>
    <col min="11306" max="11515" width="9" style="61"/>
    <col min="11516" max="11517" width="8.125" style="61" customWidth="1"/>
    <col min="11518" max="11549" width="3.25" style="61" customWidth="1"/>
    <col min="11550" max="11555" width="10" style="61" customWidth="1"/>
    <col min="11556" max="11556" width="26.125" style="61" customWidth="1"/>
    <col min="11557" max="11557" width="9" style="61"/>
    <col min="11558" max="11561" width="3.5" style="61" customWidth="1"/>
    <col min="11562" max="11771" width="9" style="61"/>
    <col min="11772" max="11773" width="8.125" style="61" customWidth="1"/>
    <col min="11774" max="11805" width="3.25" style="61" customWidth="1"/>
    <col min="11806" max="11811" width="10" style="61" customWidth="1"/>
    <col min="11812" max="11812" width="26.125" style="61" customWidth="1"/>
    <col min="11813" max="11813" width="9" style="61"/>
    <col min="11814" max="11817" width="3.5" style="61" customWidth="1"/>
    <col min="11818" max="12027" width="9" style="61"/>
    <col min="12028" max="12029" width="8.125" style="61" customWidth="1"/>
    <col min="12030" max="12061" width="3.25" style="61" customWidth="1"/>
    <col min="12062" max="12067" width="10" style="61" customWidth="1"/>
    <col min="12068" max="12068" width="26.125" style="61" customWidth="1"/>
    <col min="12069" max="12069" width="9" style="61"/>
    <col min="12070" max="12073" width="3.5" style="61" customWidth="1"/>
    <col min="12074" max="12283" width="9" style="61"/>
    <col min="12284" max="12285" width="8.125" style="61" customWidth="1"/>
    <col min="12286" max="12317" width="3.25" style="61" customWidth="1"/>
    <col min="12318" max="12323" width="10" style="61" customWidth="1"/>
    <col min="12324" max="12324" width="26.125" style="61" customWidth="1"/>
    <col min="12325" max="12325" width="9" style="61"/>
    <col min="12326" max="12329" width="3.5" style="61" customWidth="1"/>
    <col min="12330" max="12539" width="9" style="61"/>
    <col min="12540" max="12541" width="8.125" style="61" customWidth="1"/>
    <col min="12542" max="12573" width="3.25" style="61" customWidth="1"/>
    <col min="12574" max="12579" width="10" style="61" customWidth="1"/>
    <col min="12580" max="12580" width="26.125" style="61" customWidth="1"/>
    <col min="12581" max="12581" width="9" style="61"/>
    <col min="12582" max="12585" width="3.5" style="61" customWidth="1"/>
    <col min="12586" max="12795" width="9" style="61"/>
    <col min="12796" max="12797" width="8.125" style="61" customWidth="1"/>
    <col min="12798" max="12829" width="3.25" style="61" customWidth="1"/>
    <col min="12830" max="12835" width="10" style="61" customWidth="1"/>
    <col min="12836" max="12836" width="26.125" style="61" customWidth="1"/>
    <col min="12837" max="12837" width="9" style="61"/>
    <col min="12838" max="12841" width="3.5" style="61" customWidth="1"/>
    <col min="12842" max="13051" width="9" style="61"/>
    <col min="13052" max="13053" width="8.125" style="61" customWidth="1"/>
    <col min="13054" max="13085" width="3.25" style="61" customWidth="1"/>
    <col min="13086" max="13091" width="10" style="61" customWidth="1"/>
    <col min="13092" max="13092" width="26.125" style="61" customWidth="1"/>
    <col min="13093" max="13093" width="9" style="61"/>
    <col min="13094" max="13097" width="3.5" style="61" customWidth="1"/>
    <col min="13098" max="13307" width="9" style="61"/>
    <col min="13308" max="13309" width="8.125" style="61" customWidth="1"/>
    <col min="13310" max="13341" width="3.25" style="61" customWidth="1"/>
    <col min="13342" max="13347" width="10" style="61" customWidth="1"/>
    <col min="13348" max="13348" width="26.125" style="61" customWidth="1"/>
    <col min="13349" max="13349" width="9" style="61"/>
    <col min="13350" max="13353" width="3.5" style="61" customWidth="1"/>
    <col min="13354" max="13563" width="9" style="61"/>
    <col min="13564" max="13565" width="8.125" style="61" customWidth="1"/>
    <col min="13566" max="13597" width="3.25" style="61" customWidth="1"/>
    <col min="13598" max="13603" width="10" style="61" customWidth="1"/>
    <col min="13604" max="13604" width="26.125" style="61" customWidth="1"/>
    <col min="13605" max="13605" width="9" style="61"/>
    <col min="13606" max="13609" width="3.5" style="61" customWidth="1"/>
    <col min="13610" max="13819" width="9" style="61"/>
    <col min="13820" max="13821" width="8.125" style="61" customWidth="1"/>
    <col min="13822" max="13853" width="3.25" style="61" customWidth="1"/>
    <col min="13854" max="13859" width="10" style="61" customWidth="1"/>
    <col min="13860" max="13860" width="26.125" style="61" customWidth="1"/>
    <col min="13861" max="13861" width="9" style="61"/>
    <col min="13862" max="13865" width="3.5" style="61" customWidth="1"/>
    <col min="13866" max="14075" width="9" style="61"/>
    <col min="14076" max="14077" width="8.125" style="61" customWidth="1"/>
    <col min="14078" max="14109" width="3.25" style="61" customWidth="1"/>
    <col min="14110" max="14115" width="10" style="61" customWidth="1"/>
    <col min="14116" max="14116" width="26.125" style="61" customWidth="1"/>
    <col min="14117" max="14117" width="9" style="61"/>
    <col min="14118" max="14121" width="3.5" style="61" customWidth="1"/>
    <col min="14122" max="14331" width="9" style="61"/>
    <col min="14332" max="14333" width="8.125" style="61" customWidth="1"/>
    <col min="14334" max="14365" width="3.25" style="61" customWidth="1"/>
    <col min="14366" max="14371" width="10" style="61" customWidth="1"/>
    <col min="14372" max="14372" width="26.125" style="61" customWidth="1"/>
    <col min="14373" max="14373" width="9" style="61"/>
    <col min="14374" max="14377" width="3.5" style="61" customWidth="1"/>
    <col min="14378" max="14587" width="9" style="61"/>
    <col min="14588" max="14589" width="8.125" style="61" customWidth="1"/>
    <col min="14590" max="14621" width="3.25" style="61" customWidth="1"/>
    <col min="14622" max="14627" width="10" style="61" customWidth="1"/>
    <col min="14628" max="14628" width="26.125" style="61" customWidth="1"/>
    <col min="14629" max="14629" width="9" style="61"/>
    <col min="14630" max="14633" width="3.5" style="61" customWidth="1"/>
    <col min="14634" max="14843" width="9" style="61"/>
    <col min="14844" max="14845" width="8.125" style="61" customWidth="1"/>
    <col min="14846" max="14877" width="3.25" style="61" customWidth="1"/>
    <col min="14878" max="14883" width="10" style="61" customWidth="1"/>
    <col min="14884" max="14884" width="26.125" style="61" customWidth="1"/>
    <col min="14885" max="14885" width="9" style="61"/>
    <col min="14886" max="14889" width="3.5" style="61" customWidth="1"/>
    <col min="14890" max="15099" width="9" style="61"/>
    <col min="15100" max="15101" width="8.125" style="61" customWidth="1"/>
    <col min="15102" max="15133" width="3.25" style="61" customWidth="1"/>
    <col min="15134" max="15139" width="10" style="61" customWidth="1"/>
    <col min="15140" max="15140" width="26.125" style="61" customWidth="1"/>
    <col min="15141" max="15141" width="9" style="61"/>
    <col min="15142" max="15145" width="3.5" style="61" customWidth="1"/>
    <col min="15146" max="15355" width="9" style="61"/>
    <col min="15356" max="15357" width="8.125" style="61" customWidth="1"/>
    <col min="15358" max="15389" width="3.25" style="61" customWidth="1"/>
    <col min="15390" max="15395" width="10" style="61" customWidth="1"/>
    <col min="15396" max="15396" width="26.125" style="61" customWidth="1"/>
    <col min="15397" max="15397" width="9" style="61"/>
    <col min="15398" max="15401" width="3.5" style="61" customWidth="1"/>
    <col min="15402" max="15611" width="9" style="61"/>
    <col min="15612" max="15613" width="8.125" style="61" customWidth="1"/>
    <col min="15614" max="15645" width="3.25" style="61" customWidth="1"/>
    <col min="15646" max="15651" width="10" style="61" customWidth="1"/>
    <col min="15652" max="15652" width="26.125" style="61" customWidth="1"/>
    <col min="15653" max="15653" width="9" style="61"/>
    <col min="15654" max="15657" width="3.5" style="61" customWidth="1"/>
    <col min="15658" max="15867" width="9" style="61"/>
    <col min="15868" max="15869" width="8.125" style="61" customWidth="1"/>
    <col min="15870" max="15901" width="3.25" style="61" customWidth="1"/>
    <col min="15902" max="15907" width="10" style="61" customWidth="1"/>
    <col min="15908" max="15908" width="26.125" style="61" customWidth="1"/>
    <col min="15909" max="15909" width="9" style="61"/>
    <col min="15910" max="15913" width="3.5" style="61" customWidth="1"/>
    <col min="15914" max="16123" width="9" style="61"/>
    <col min="16124" max="16125" width="8.125" style="61" customWidth="1"/>
    <col min="16126" max="16157" width="3.25" style="61" customWidth="1"/>
    <col min="16158" max="16163" width="10" style="61" customWidth="1"/>
    <col min="16164" max="16164" width="26.125" style="61" customWidth="1"/>
    <col min="16165" max="16165" width="9" style="61"/>
    <col min="16166" max="16169" width="3.5" style="61" customWidth="1"/>
    <col min="16170" max="16384" width="9" style="61"/>
  </cols>
  <sheetData>
    <row r="1" spans="1:40" ht="42.75" thickBot="1" x14ac:dyDescent="0.45">
      <c r="A1" s="143" t="s">
        <v>110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</row>
    <row r="2" spans="1:40" ht="22.5" customHeight="1" x14ac:dyDescent="0.15">
      <c r="A2" s="62"/>
      <c r="B2" s="63" t="s">
        <v>88</v>
      </c>
      <c r="C2" s="193" t="str">
        <f>A4</f>
        <v>グラスミーゴ</v>
      </c>
      <c r="D2" s="194"/>
      <c r="E2" s="194"/>
      <c r="F2" s="195"/>
      <c r="G2" s="193" t="str">
        <f>A6</f>
        <v>丸岡中Ⅱ</v>
      </c>
      <c r="H2" s="194"/>
      <c r="I2" s="194"/>
      <c r="J2" s="194"/>
      <c r="K2" s="193" t="str">
        <f>A8</f>
        <v>大東中</v>
      </c>
      <c r="L2" s="194"/>
      <c r="M2" s="194"/>
      <c r="N2" s="194"/>
      <c r="O2" s="193" t="str">
        <f>A10</f>
        <v>坂井中</v>
      </c>
      <c r="P2" s="194"/>
      <c r="Q2" s="194"/>
      <c r="R2" s="194"/>
      <c r="S2" s="193" t="str">
        <f>A12</f>
        <v>福井中央</v>
      </c>
      <c r="T2" s="194"/>
      <c r="U2" s="194"/>
      <c r="V2" s="194"/>
      <c r="W2" s="193" t="str">
        <f>A14</f>
        <v>サウルコス</v>
      </c>
      <c r="X2" s="194"/>
      <c r="Y2" s="194"/>
      <c r="Z2" s="194"/>
      <c r="AA2" s="193" t="str">
        <f>A16</f>
        <v>武生第一中</v>
      </c>
      <c r="AB2" s="194"/>
      <c r="AC2" s="194"/>
      <c r="AD2" s="194"/>
      <c r="AE2" s="193" t="str">
        <f>A18</f>
        <v>開成中</v>
      </c>
      <c r="AF2" s="194"/>
      <c r="AG2" s="194"/>
      <c r="AH2" s="199"/>
      <c r="AI2" s="173" t="s">
        <v>98</v>
      </c>
      <c r="AJ2" s="175" t="s">
        <v>99</v>
      </c>
      <c r="AK2" s="175" t="s">
        <v>100</v>
      </c>
      <c r="AL2" s="175" t="s">
        <v>101</v>
      </c>
      <c r="AM2" s="203" t="s">
        <v>102</v>
      </c>
      <c r="AN2" s="204" t="s">
        <v>103</v>
      </c>
    </row>
    <row r="3" spans="1:40" ht="22.5" customHeight="1" x14ac:dyDescent="0.15">
      <c r="A3" s="64" t="s">
        <v>104</v>
      </c>
      <c r="B3" s="65"/>
      <c r="C3" s="196"/>
      <c r="D3" s="197"/>
      <c r="E3" s="197"/>
      <c r="F3" s="198"/>
      <c r="G3" s="196"/>
      <c r="H3" s="197"/>
      <c r="I3" s="197"/>
      <c r="J3" s="197"/>
      <c r="K3" s="196"/>
      <c r="L3" s="197"/>
      <c r="M3" s="197"/>
      <c r="N3" s="197"/>
      <c r="O3" s="196"/>
      <c r="P3" s="197"/>
      <c r="Q3" s="197"/>
      <c r="R3" s="197"/>
      <c r="S3" s="196"/>
      <c r="T3" s="197"/>
      <c r="U3" s="197"/>
      <c r="V3" s="197"/>
      <c r="W3" s="196"/>
      <c r="X3" s="197"/>
      <c r="Y3" s="197"/>
      <c r="Z3" s="197"/>
      <c r="AA3" s="196"/>
      <c r="AB3" s="197"/>
      <c r="AC3" s="197"/>
      <c r="AD3" s="197"/>
      <c r="AE3" s="196"/>
      <c r="AF3" s="197"/>
      <c r="AG3" s="197"/>
      <c r="AH3" s="200"/>
      <c r="AI3" s="174"/>
      <c r="AJ3" s="176"/>
      <c r="AK3" s="176"/>
      <c r="AL3" s="176"/>
      <c r="AM3" s="180"/>
      <c r="AN3" s="205"/>
    </row>
    <row r="4" spans="1:40" ht="22.5" customHeight="1" x14ac:dyDescent="0.15">
      <c r="A4" s="206" t="s">
        <v>111</v>
      </c>
      <c r="B4" s="207"/>
      <c r="C4" s="31"/>
      <c r="D4" s="32"/>
      <c r="E4" s="32"/>
      <c r="F4" s="33"/>
      <c r="G4" s="31" t="str">
        <f t="shared" ref="G4:G19" si="0">IF(H4="","",IF(H4=J4,"△",IF(H4&gt;J4,"○","●")))</f>
        <v>●</v>
      </c>
      <c r="H4" s="32">
        <v>0</v>
      </c>
      <c r="I4" s="32" t="s">
        <v>105</v>
      </c>
      <c r="J4" s="33">
        <v>8</v>
      </c>
      <c r="K4" s="31" t="str">
        <f t="shared" ref="K4:K19" si="1">IF(L4="","",IF(L4=N4,"△",IF(L4&gt;N4,"○","●")))</f>
        <v>●</v>
      </c>
      <c r="L4" s="32">
        <v>0</v>
      </c>
      <c r="M4" s="32" t="s">
        <v>112</v>
      </c>
      <c r="N4" s="33">
        <v>13</v>
      </c>
      <c r="O4" s="31" t="str">
        <f t="shared" ref="O4:O19" si="2">IF(P4="","",IF(P4=R4,"△",IF(P4&gt;R4,"○","●")))</f>
        <v>●</v>
      </c>
      <c r="P4" s="32">
        <v>0</v>
      </c>
      <c r="Q4" s="32" t="s">
        <v>113</v>
      </c>
      <c r="R4" s="33">
        <v>10</v>
      </c>
      <c r="S4" s="31" t="str">
        <f t="shared" ref="S4:S19" si="3">IF(T4="","",IF(T4=V4,"△",IF(T4&gt;V4,"○","●")))</f>
        <v>●</v>
      </c>
      <c r="T4" s="32">
        <v>0</v>
      </c>
      <c r="U4" s="32" t="s">
        <v>105</v>
      </c>
      <c r="V4" s="33">
        <v>14</v>
      </c>
      <c r="W4" s="31" t="str">
        <f t="shared" ref="W4:W19" si="4">IF(X4="","",IF(X4=Z4,"△",IF(X4&gt;Z4,"○","●")))</f>
        <v>○</v>
      </c>
      <c r="X4" s="32">
        <v>3</v>
      </c>
      <c r="Y4" s="32" t="s">
        <v>113</v>
      </c>
      <c r="Z4" s="33">
        <v>1</v>
      </c>
      <c r="AA4" s="31" t="str">
        <f t="shared" ref="AA4:AA19" si="5">IF(AB4="","",IF(AB4=AD4,"△",IF(AB4&gt;AD4,"○","●")))</f>
        <v>●</v>
      </c>
      <c r="AB4" s="32">
        <v>1</v>
      </c>
      <c r="AC4" s="32" t="s">
        <v>112</v>
      </c>
      <c r="AD4" s="33">
        <v>12</v>
      </c>
      <c r="AE4" s="31" t="str">
        <f t="shared" ref="AE4:AE19" si="6">IF(AF4="","",IF(AF4=AH4,"△",IF(AF4&gt;AH4,"○","●")))</f>
        <v>●</v>
      </c>
      <c r="AF4" s="32">
        <v>0</v>
      </c>
      <c r="AG4" s="32" t="s">
        <v>112</v>
      </c>
      <c r="AH4" s="35">
        <v>10</v>
      </c>
      <c r="AI4" s="165">
        <f>COUNTIF(C4:AH5,"○")*3+COUNTIF(C4:AH5,"△")</f>
        <v>6</v>
      </c>
      <c r="AJ4" s="167">
        <f>D4+H4+L4+P4+T4+X4+AB4+AF4+D5+H5+L5+P5+T5+X5+AB5+AF5</f>
        <v>7</v>
      </c>
      <c r="AK4" s="169">
        <f>-(F4+J4+N4+R4+V4+Z4+AD4+AH4+F5+J5+N5+R5+V5+Z5+AD5+AH5)</f>
        <v>-111</v>
      </c>
      <c r="AL4" s="169">
        <f>AJ4+AK4</f>
        <v>-104</v>
      </c>
      <c r="AM4" s="155">
        <f>RANK(AI4,$AI$4:$AI$19,0)</f>
        <v>7</v>
      </c>
      <c r="AN4" s="201">
        <v>7</v>
      </c>
    </row>
    <row r="5" spans="1:40" ht="22.5" customHeight="1" x14ac:dyDescent="0.15">
      <c r="A5" s="208"/>
      <c r="B5" s="209"/>
      <c r="C5" s="36"/>
      <c r="D5" s="37"/>
      <c r="E5" s="38"/>
      <c r="F5" s="39"/>
      <c r="G5" s="40" t="str">
        <f t="shared" si="0"/>
        <v>●</v>
      </c>
      <c r="H5" s="37">
        <v>0</v>
      </c>
      <c r="I5" s="38" t="s">
        <v>113</v>
      </c>
      <c r="J5" s="39">
        <v>4</v>
      </c>
      <c r="K5" s="40" t="str">
        <f t="shared" si="1"/>
        <v>●</v>
      </c>
      <c r="L5" s="37">
        <v>0</v>
      </c>
      <c r="M5" s="38" t="s">
        <v>105</v>
      </c>
      <c r="N5" s="39">
        <v>2</v>
      </c>
      <c r="O5" s="40" t="str">
        <f t="shared" si="2"/>
        <v>●</v>
      </c>
      <c r="P5" s="37">
        <v>0</v>
      </c>
      <c r="Q5" s="38" t="s">
        <v>105</v>
      </c>
      <c r="R5" s="39">
        <v>6</v>
      </c>
      <c r="S5" s="40" t="str">
        <f t="shared" si="3"/>
        <v>●</v>
      </c>
      <c r="T5" s="37">
        <v>0</v>
      </c>
      <c r="U5" s="38" t="s">
        <v>112</v>
      </c>
      <c r="V5" s="39">
        <v>9</v>
      </c>
      <c r="W5" s="40" t="str">
        <f t="shared" si="4"/>
        <v>○</v>
      </c>
      <c r="X5" s="37">
        <v>3</v>
      </c>
      <c r="Y5" s="38" t="s">
        <v>112</v>
      </c>
      <c r="Z5" s="39">
        <v>2</v>
      </c>
      <c r="AA5" s="40" t="str">
        <f t="shared" si="5"/>
        <v>●</v>
      </c>
      <c r="AB5" s="37">
        <v>0</v>
      </c>
      <c r="AC5" s="38" t="s">
        <v>105</v>
      </c>
      <c r="AD5" s="39">
        <v>7</v>
      </c>
      <c r="AE5" s="40" t="str">
        <f t="shared" si="6"/>
        <v>●</v>
      </c>
      <c r="AF5" s="37">
        <v>0</v>
      </c>
      <c r="AG5" s="38" t="s">
        <v>105</v>
      </c>
      <c r="AH5" s="43">
        <v>13</v>
      </c>
      <c r="AI5" s="166"/>
      <c r="AJ5" s="168"/>
      <c r="AK5" s="170"/>
      <c r="AL5" s="170"/>
      <c r="AM5" s="156"/>
      <c r="AN5" s="202"/>
    </row>
    <row r="6" spans="1:40" ht="22.5" customHeight="1" x14ac:dyDescent="0.15">
      <c r="A6" s="206" t="s">
        <v>114</v>
      </c>
      <c r="B6" s="207"/>
      <c r="C6" s="31" t="str">
        <f t="shared" ref="C6:C19" si="7">IF(D6="","",IF(D6=F6,"△",IF(D6&gt;F6,"○","●")))</f>
        <v>○</v>
      </c>
      <c r="D6" s="32">
        <v>8</v>
      </c>
      <c r="E6" s="32" t="s">
        <v>112</v>
      </c>
      <c r="F6" s="33">
        <v>0</v>
      </c>
      <c r="G6" s="31" t="str">
        <f t="shared" si="0"/>
        <v/>
      </c>
      <c r="H6" s="32"/>
      <c r="I6" s="32"/>
      <c r="J6" s="33"/>
      <c r="K6" s="31" t="str">
        <f t="shared" si="1"/>
        <v>●</v>
      </c>
      <c r="L6" s="32">
        <v>0</v>
      </c>
      <c r="M6" s="32" t="s">
        <v>113</v>
      </c>
      <c r="N6" s="33">
        <v>5</v>
      </c>
      <c r="O6" s="31" t="str">
        <f t="shared" si="2"/>
        <v>●</v>
      </c>
      <c r="P6" s="32">
        <v>0</v>
      </c>
      <c r="Q6" s="32" t="s">
        <v>105</v>
      </c>
      <c r="R6" s="33">
        <v>4</v>
      </c>
      <c r="S6" s="31" t="str">
        <f t="shared" si="3"/>
        <v>●</v>
      </c>
      <c r="T6" s="32">
        <v>1</v>
      </c>
      <c r="U6" s="32" t="s">
        <v>112</v>
      </c>
      <c r="V6" s="33">
        <v>4</v>
      </c>
      <c r="W6" s="31" t="str">
        <f t="shared" si="4"/>
        <v>○</v>
      </c>
      <c r="X6" s="32">
        <v>4</v>
      </c>
      <c r="Y6" s="32" t="s">
        <v>112</v>
      </c>
      <c r="Z6" s="33">
        <v>0</v>
      </c>
      <c r="AA6" s="31" t="str">
        <f t="shared" si="5"/>
        <v>●</v>
      </c>
      <c r="AB6" s="32">
        <v>0</v>
      </c>
      <c r="AC6" s="32" t="s">
        <v>112</v>
      </c>
      <c r="AD6" s="33">
        <v>2</v>
      </c>
      <c r="AE6" s="31" t="str">
        <f t="shared" si="6"/>
        <v>●</v>
      </c>
      <c r="AF6" s="32">
        <v>0</v>
      </c>
      <c r="AG6" s="32" t="s">
        <v>113</v>
      </c>
      <c r="AH6" s="35">
        <v>3</v>
      </c>
      <c r="AI6" s="165">
        <f>COUNTIF(C6:AH7,"○")*3+COUNTIF(C6:AH7,"△")</f>
        <v>19</v>
      </c>
      <c r="AJ6" s="167">
        <f>D6+H6+L6+P6+T6+X6+AB6+AF6+D7+H7+L7+P7+T7+X7+AB7+AF7</f>
        <v>29</v>
      </c>
      <c r="AK6" s="169">
        <f>-(F6+J6+N6+R6+V6+Z6+AD6+AH6+F7+J7+N7+R7+V7+Z7+AD7+AH7)</f>
        <v>-38</v>
      </c>
      <c r="AL6" s="169">
        <f>AJ6+AK6</f>
        <v>-9</v>
      </c>
      <c r="AM6" s="155">
        <f>RANK(AI6,$AI$4:$AI$19,0)</f>
        <v>5</v>
      </c>
      <c r="AN6" s="201">
        <v>5</v>
      </c>
    </row>
    <row r="7" spans="1:40" ht="22.5" customHeight="1" x14ac:dyDescent="0.15">
      <c r="A7" s="210"/>
      <c r="B7" s="211"/>
      <c r="C7" s="40" t="str">
        <f t="shared" si="7"/>
        <v>○</v>
      </c>
      <c r="D7" s="37">
        <v>4</v>
      </c>
      <c r="E7" s="38" t="s">
        <v>112</v>
      </c>
      <c r="F7" s="39">
        <v>0</v>
      </c>
      <c r="G7" s="40" t="str">
        <f t="shared" si="0"/>
        <v/>
      </c>
      <c r="H7" s="37"/>
      <c r="I7" s="38"/>
      <c r="J7" s="39"/>
      <c r="K7" s="40" t="str">
        <f t="shared" si="1"/>
        <v>○</v>
      </c>
      <c r="L7" s="37">
        <v>1</v>
      </c>
      <c r="M7" s="38" t="s">
        <v>105</v>
      </c>
      <c r="N7" s="39">
        <v>0</v>
      </c>
      <c r="O7" s="40" t="str">
        <f t="shared" si="2"/>
        <v>△</v>
      </c>
      <c r="P7" s="37">
        <v>2</v>
      </c>
      <c r="Q7" s="38" t="s">
        <v>112</v>
      </c>
      <c r="R7" s="39">
        <v>2</v>
      </c>
      <c r="S7" s="40" t="str">
        <f t="shared" si="3"/>
        <v>●</v>
      </c>
      <c r="T7" s="37">
        <v>0</v>
      </c>
      <c r="U7" s="38" t="s">
        <v>105</v>
      </c>
      <c r="V7" s="39">
        <v>15</v>
      </c>
      <c r="W7" s="40" t="str">
        <f t="shared" si="4"/>
        <v>○</v>
      </c>
      <c r="X7" s="37">
        <v>5</v>
      </c>
      <c r="Y7" s="38" t="s">
        <v>112</v>
      </c>
      <c r="Z7" s="39">
        <v>0</v>
      </c>
      <c r="AA7" s="40" t="str">
        <f t="shared" si="5"/>
        <v>○</v>
      </c>
      <c r="AB7" s="37">
        <v>4</v>
      </c>
      <c r="AC7" s="38" t="s">
        <v>113</v>
      </c>
      <c r="AD7" s="39">
        <v>0</v>
      </c>
      <c r="AE7" s="40" t="str">
        <f t="shared" si="6"/>
        <v>●</v>
      </c>
      <c r="AF7" s="37">
        <v>0</v>
      </c>
      <c r="AG7" s="38" t="s">
        <v>105</v>
      </c>
      <c r="AH7" s="43">
        <v>3</v>
      </c>
      <c r="AI7" s="166"/>
      <c r="AJ7" s="168"/>
      <c r="AK7" s="170"/>
      <c r="AL7" s="170"/>
      <c r="AM7" s="156"/>
      <c r="AN7" s="202"/>
    </row>
    <row r="8" spans="1:40" ht="22.5" customHeight="1" x14ac:dyDescent="0.15">
      <c r="A8" s="208" t="s">
        <v>115</v>
      </c>
      <c r="B8" s="209"/>
      <c r="C8" s="31" t="str">
        <f t="shared" si="7"/>
        <v>○</v>
      </c>
      <c r="D8" s="32">
        <v>13</v>
      </c>
      <c r="E8" s="32" t="s">
        <v>105</v>
      </c>
      <c r="F8" s="33">
        <v>0</v>
      </c>
      <c r="G8" s="31" t="str">
        <f t="shared" si="0"/>
        <v>○</v>
      </c>
      <c r="H8" s="32">
        <v>5</v>
      </c>
      <c r="I8" s="32" t="s">
        <v>105</v>
      </c>
      <c r="J8" s="33">
        <v>0</v>
      </c>
      <c r="K8" s="31" t="str">
        <f t="shared" si="1"/>
        <v/>
      </c>
      <c r="L8" s="32"/>
      <c r="M8" s="32"/>
      <c r="N8" s="33"/>
      <c r="O8" s="31" t="str">
        <f t="shared" si="2"/>
        <v>○</v>
      </c>
      <c r="P8" s="32">
        <v>1</v>
      </c>
      <c r="Q8" s="32" t="s">
        <v>105</v>
      </c>
      <c r="R8" s="33">
        <v>0</v>
      </c>
      <c r="S8" s="31" t="str">
        <f t="shared" si="3"/>
        <v>●</v>
      </c>
      <c r="T8" s="32">
        <v>0</v>
      </c>
      <c r="U8" s="32" t="s">
        <v>112</v>
      </c>
      <c r="V8" s="33">
        <v>3</v>
      </c>
      <c r="W8" s="31" t="str">
        <f t="shared" si="4"/>
        <v>○</v>
      </c>
      <c r="X8" s="32">
        <v>13</v>
      </c>
      <c r="Y8" s="32" t="s">
        <v>105</v>
      </c>
      <c r="Z8" s="33">
        <v>0</v>
      </c>
      <c r="AA8" s="31" t="str">
        <f t="shared" si="5"/>
        <v>○</v>
      </c>
      <c r="AB8" s="32">
        <v>4</v>
      </c>
      <c r="AC8" s="32" t="s">
        <v>105</v>
      </c>
      <c r="AD8" s="33">
        <v>1</v>
      </c>
      <c r="AE8" s="31" t="str">
        <f t="shared" si="6"/>
        <v>○</v>
      </c>
      <c r="AF8" s="32">
        <v>6</v>
      </c>
      <c r="AG8" s="32" t="s">
        <v>113</v>
      </c>
      <c r="AH8" s="35">
        <v>3</v>
      </c>
      <c r="AI8" s="165">
        <f>COUNTIF(C8:AH9,"○")*3+COUNTIF(C8:AH9,"△")</f>
        <v>26</v>
      </c>
      <c r="AJ8" s="167">
        <f>D8+H8+L8+P8+T8+X8+AB8+AF8+D9+H9+L9+P9+T9+X9+AB9+AF9</f>
        <v>57</v>
      </c>
      <c r="AK8" s="169">
        <f>-(F8+J8+N8+R8+V8+Z8+AD8+AH8+F9+J9+N9+R9+V9+Z9+AD9+AH9)</f>
        <v>-21</v>
      </c>
      <c r="AL8" s="169">
        <f>AJ8+AK8</f>
        <v>36</v>
      </c>
      <c r="AM8" s="155">
        <f>RANK(AI8,$AI$4:$AI$19,0)</f>
        <v>3</v>
      </c>
      <c r="AN8" s="201">
        <v>3</v>
      </c>
    </row>
    <row r="9" spans="1:40" ht="22.5" customHeight="1" x14ac:dyDescent="0.15">
      <c r="A9" s="208"/>
      <c r="B9" s="209"/>
      <c r="C9" s="40" t="str">
        <f t="shared" si="7"/>
        <v>○</v>
      </c>
      <c r="D9" s="37">
        <v>2</v>
      </c>
      <c r="E9" s="38" t="s">
        <v>112</v>
      </c>
      <c r="F9" s="39">
        <v>0</v>
      </c>
      <c r="G9" s="40" t="str">
        <f t="shared" si="0"/>
        <v>●</v>
      </c>
      <c r="H9" s="37">
        <v>0</v>
      </c>
      <c r="I9" s="38" t="s">
        <v>112</v>
      </c>
      <c r="J9" s="39">
        <v>1</v>
      </c>
      <c r="K9" s="40" t="str">
        <f t="shared" si="1"/>
        <v/>
      </c>
      <c r="L9" s="37"/>
      <c r="M9" s="38"/>
      <c r="N9" s="39"/>
      <c r="O9" s="40" t="str">
        <f t="shared" si="2"/>
        <v>●</v>
      </c>
      <c r="P9" s="37">
        <v>0</v>
      </c>
      <c r="Q9" s="38" t="s">
        <v>112</v>
      </c>
      <c r="R9" s="39">
        <v>2</v>
      </c>
      <c r="S9" s="40" t="str">
        <f t="shared" si="3"/>
        <v>△</v>
      </c>
      <c r="T9" s="37">
        <v>1</v>
      </c>
      <c r="U9" s="38" t="s">
        <v>113</v>
      </c>
      <c r="V9" s="39">
        <v>1</v>
      </c>
      <c r="W9" s="40" t="str">
        <f t="shared" si="4"/>
        <v>○</v>
      </c>
      <c r="X9" s="37">
        <v>7</v>
      </c>
      <c r="Y9" s="38" t="s">
        <v>113</v>
      </c>
      <c r="Z9" s="39">
        <v>4</v>
      </c>
      <c r="AA9" s="40" t="str">
        <f t="shared" si="5"/>
        <v>△</v>
      </c>
      <c r="AB9" s="37">
        <v>3</v>
      </c>
      <c r="AC9" s="38" t="s">
        <v>105</v>
      </c>
      <c r="AD9" s="39">
        <v>3</v>
      </c>
      <c r="AE9" s="40" t="str">
        <f t="shared" si="6"/>
        <v>●</v>
      </c>
      <c r="AF9" s="37">
        <v>2</v>
      </c>
      <c r="AG9" s="38" t="s">
        <v>105</v>
      </c>
      <c r="AH9" s="43">
        <v>3</v>
      </c>
      <c r="AI9" s="166"/>
      <c r="AJ9" s="168"/>
      <c r="AK9" s="170"/>
      <c r="AL9" s="170"/>
      <c r="AM9" s="156"/>
      <c r="AN9" s="202"/>
    </row>
    <row r="10" spans="1:40" ht="22.5" customHeight="1" x14ac:dyDescent="0.15">
      <c r="A10" s="206" t="s">
        <v>116</v>
      </c>
      <c r="B10" s="207"/>
      <c r="C10" s="31" t="str">
        <f t="shared" si="7"/>
        <v>○</v>
      </c>
      <c r="D10" s="32">
        <v>10</v>
      </c>
      <c r="E10" s="32" t="s">
        <v>105</v>
      </c>
      <c r="F10" s="33">
        <v>0</v>
      </c>
      <c r="G10" s="31" t="str">
        <f t="shared" si="0"/>
        <v>○</v>
      </c>
      <c r="H10" s="32">
        <v>4</v>
      </c>
      <c r="I10" s="32" t="s">
        <v>105</v>
      </c>
      <c r="J10" s="33">
        <v>0</v>
      </c>
      <c r="K10" s="31" t="str">
        <f t="shared" si="1"/>
        <v>●</v>
      </c>
      <c r="L10" s="32">
        <v>0</v>
      </c>
      <c r="M10" s="32" t="s">
        <v>105</v>
      </c>
      <c r="N10" s="33">
        <v>1</v>
      </c>
      <c r="O10" s="31" t="str">
        <f t="shared" si="2"/>
        <v/>
      </c>
      <c r="P10" s="32"/>
      <c r="Q10" s="32"/>
      <c r="R10" s="33"/>
      <c r="S10" s="31" t="str">
        <f t="shared" si="3"/>
        <v>●</v>
      </c>
      <c r="T10" s="32">
        <v>1</v>
      </c>
      <c r="U10" s="32" t="s">
        <v>113</v>
      </c>
      <c r="V10" s="33">
        <v>2</v>
      </c>
      <c r="W10" s="31" t="str">
        <f>IF(X10="","",IF(X10=Z10,"△",IF(X10&gt;Z10,"○","●")))</f>
        <v>○</v>
      </c>
      <c r="X10" s="32">
        <v>11</v>
      </c>
      <c r="Y10" s="32" t="s">
        <v>105</v>
      </c>
      <c r="Z10" s="33">
        <v>0</v>
      </c>
      <c r="AA10" s="31" t="str">
        <f t="shared" si="5"/>
        <v>○</v>
      </c>
      <c r="AB10" s="32">
        <v>6</v>
      </c>
      <c r="AC10" s="32" t="s">
        <v>105</v>
      </c>
      <c r="AD10" s="33">
        <v>2</v>
      </c>
      <c r="AE10" s="31" t="str">
        <f t="shared" si="6"/>
        <v>●</v>
      </c>
      <c r="AF10" s="32">
        <v>0</v>
      </c>
      <c r="AG10" s="32" t="s">
        <v>112</v>
      </c>
      <c r="AH10" s="35">
        <v>1</v>
      </c>
      <c r="AI10" s="165">
        <f>COUNTIF(C10:AH11,"○")*3+COUNTIF(C10:AH11,"△")</f>
        <v>25</v>
      </c>
      <c r="AJ10" s="167">
        <f>D10+H10+L10+P10+T10+X10+AB10+AF10+D11+H11+L11+P11+T11+X11+AB11+AF11</f>
        <v>55</v>
      </c>
      <c r="AK10" s="169">
        <f>-(F10+J10+N10+R10+V10+Z10+AD10+AH10+F11+J11+N11+R11+V11+Z11+AD11+AH11)</f>
        <v>-17</v>
      </c>
      <c r="AL10" s="169">
        <f>AJ10+AK10</f>
        <v>38</v>
      </c>
      <c r="AM10" s="155">
        <f>RANK(AI10,$AI$4:$AI$19,0)</f>
        <v>4</v>
      </c>
      <c r="AN10" s="201">
        <v>4</v>
      </c>
    </row>
    <row r="11" spans="1:40" ht="22.5" customHeight="1" x14ac:dyDescent="0.15">
      <c r="A11" s="210"/>
      <c r="B11" s="211"/>
      <c r="C11" s="40" t="str">
        <f t="shared" si="7"/>
        <v>○</v>
      </c>
      <c r="D11" s="37">
        <v>6</v>
      </c>
      <c r="E11" s="38" t="s">
        <v>113</v>
      </c>
      <c r="F11" s="39">
        <v>0</v>
      </c>
      <c r="G11" s="40" t="str">
        <f t="shared" si="0"/>
        <v>△</v>
      </c>
      <c r="H11" s="37">
        <v>2</v>
      </c>
      <c r="I11" s="38" t="s">
        <v>112</v>
      </c>
      <c r="J11" s="39">
        <v>2</v>
      </c>
      <c r="K11" s="40" t="str">
        <f t="shared" si="1"/>
        <v>○</v>
      </c>
      <c r="L11" s="37">
        <v>2</v>
      </c>
      <c r="M11" s="38" t="s">
        <v>105</v>
      </c>
      <c r="N11" s="39">
        <v>0</v>
      </c>
      <c r="O11" s="40" t="str">
        <f t="shared" si="2"/>
        <v/>
      </c>
      <c r="P11" s="37"/>
      <c r="Q11" s="38"/>
      <c r="R11" s="39"/>
      <c r="S11" s="40" t="str">
        <f t="shared" si="3"/>
        <v>●</v>
      </c>
      <c r="T11" s="37">
        <v>0</v>
      </c>
      <c r="U11" s="38" t="s">
        <v>105</v>
      </c>
      <c r="V11" s="39">
        <v>3</v>
      </c>
      <c r="W11" s="40" t="str">
        <f t="shared" si="4"/>
        <v>○</v>
      </c>
      <c r="X11" s="37">
        <v>9</v>
      </c>
      <c r="Y11" s="38" t="s">
        <v>105</v>
      </c>
      <c r="Z11" s="39">
        <v>0</v>
      </c>
      <c r="AA11" s="40" t="str">
        <f t="shared" si="5"/>
        <v>○</v>
      </c>
      <c r="AB11" s="37">
        <v>3</v>
      </c>
      <c r="AC11" s="38" t="s">
        <v>105</v>
      </c>
      <c r="AD11" s="39">
        <v>1</v>
      </c>
      <c r="AE11" s="40" t="str">
        <f t="shared" si="6"/>
        <v>●</v>
      </c>
      <c r="AF11" s="37">
        <v>1</v>
      </c>
      <c r="AG11" s="38" t="s">
        <v>105</v>
      </c>
      <c r="AH11" s="43">
        <v>5</v>
      </c>
      <c r="AI11" s="166"/>
      <c r="AJ11" s="168"/>
      <c r="AK11" s="170"/>
      <c r="AL11" s="170"/>
      <c r="AM11" s="156"/>
      <c r="AN11" s="202"/>
    </row>
    <row r="12" spans="1:40" ht="22.5" customHeight="1" x14ac:dyDescent="0.15">
      <c r="A12" s="208" t="s">
        <v>117</v>
      </c>
      <c r="B12" s="209"/>
      <c r="C12" s="31" t="str">
        <f t="shared" si="7"/>
        <v>○</v>
      </c>
      <c r="D12" s="32">
        <v>14</v>
      </c>
      <c r="E12" s="32" t="s">
        <v>105</v>
      </c>
      <c r="F12" s="33">
        <v>0</v>
      </c>
      <c r="G12" s="31" t="str">
        <f t="shared" si="0"/>
        <v>○</v>
      </c>
      <c r="H12" s="32">
        <v>4</v>
      </c>
      <c r="I12" s="32" t="s">
        <v>113</v>
      </c>
      <c r="J12" s="33">
        <v>1</v>
      </c>
      <c r="K12" s="31" t="str">
        <f t="shared" si="1"/>
        <v>○</v>
      </c>
      <c r="L12" s="32">
        <v>3</v>
      </c>
      <c r="M12" s="32" t="s">
        <v>105</v>
      </c>
      <c r="N12" s="33">
        <v>0</v>
      </c>
      <c r="O12" s="31" t="str">
        <f t="shared" si="2"/>
        <v>○</v>
      </c>
      <c r="P12" s="32">
        <v>2</v>
      </c>
      <c r="Q12" s="32" t="s">
        <v>105</v>
      </c>
      <c r="R12" s="33">
        <v>1</v>
      </c>
      <c r="S12" s="31" t="str">
        <f t="shared" si="3"/>
        <v/>
      </c>
      <c r="T12" s="32"/>
      <c r="U12" s="32"/>
      <c r="V12" s="33"/>
      <c r="W12" s="31" t="str">
        <f t="shared" si="4"/>
        <v>○</v>
      </c>
      <c r="X12" s="32">
        <v>9</v>
      </c>
      <c r="Y12" s="32" t="s">
        <v>105</v>
      </c>
      <c r="Z12" s="33">
        <v>0</v>
      </c>
      <c r="AA12" s="31" t="str">
        <f t="shared" si="5"/>
        <v>○</v>
      </c>
      <c r="AB12" s="32">
        <v>6</v>
      </c>
      <c r="AC12" s="32" t="s">
        <v>112</v>
      </c>
      <c r="AD12" s="33">
        <v>1</v>
      </c>
      <c r="AE12" s="31" t="str">
        <f t="shared" si="6"/>
        <v>○</v>
      </c>
      <c r="AF12" s="32">
        <v>7</v>
      </c>
      <c r="AG12" s="32" t="s">
        <v>105</v>
      </c>
      <c r="AH12" s="35">
        <v>0</v>
      </c>
      <c r="AI12" s="165">
        <f>COUNTIF(C12:AH13,"○")*3+COUNTIF(C12:AH13,"△")</f>
        <v>37</v>
      </c>
      <c r="AJ12" s="167">
        <f>D12+H12+L12+P12+T12+X12+AB12+AF12+D13+H13+L13+P13+T13+X13+AB13+AF13</f>
        <v>84</v>
      </c>
      <c r="AK12" s="169">
        <f>-(F12+J12+N12+R12+V12+Z12+AD12+AH12+F13+J13+N13+R13+V13+Z13+AD13+AH13)</f>
        <v>-7</v>
      </c>
      <c r="AL12" s="169">
        <f>AJ12+AK12</f>
        <v>77</v>
      </c>
      <c r="AM12" s="155">
        <f>RANK(AI12,$AI$4:$AI$19,0)</f>
        <v>1</v>
      </c>
      <c r="AN12" s="201">
        <v>1</v>
      </c>
    </row>
    <row r="13" spans="1:40" ht="22.5" customHeight="1" x14ac:dyDescent="0.15">
      <c r="A13" s="208"/>
      <c r="B13" s="209"/>
      <c r="C13" s="40" t="str">
        <f t="shared" si="7"/>
        <v>○</v>
      </c>
      <c r="D13" s="37">
        <v>9</v>
      </c>
      <c r="E13" s="38" t="s">
        <v>113</v>
      </c>
      <c r="F13" s="39">
        <v>0</v>
      </c>
      <c r="G13" s="40" t="str">
        <f t="shared" si="0"/>
        <v>○</v>
      </c>
      <c r="H13" s="37">
        <v>15</v>
      </c>
      <c r="I13" s="38" t="s">
        <v>112</v>
      </c>
      <c r="J13" s="39">
        <v>0</v>
      </c>
      <c r="K13" s="40" t="str">
        <f t="shared" si="1"/>
        <v>△</v>
      </c>
      <c r="L13" s="37">
        <v>1</v>
      </c>
      <c r="M13" s="38" t="s">
        <v>105</v>
      </c>
      <c r="N13" s="39">
        <v>1</v>
      </c>
      <c r="O13" s="40" t="str">
        <f t="shared" si="2"/>
        <v>○</v>
      </c>
      <c r="P13" s="37">
        <v>3</v>
      </c>
      <c r="Q13" s="38" t="s">
        <v>105</v>
      </c>
      <c r="R13" s="39">
        <v>0</v>
      </c>
      <c r="S13" s="40" t="str">
        <f t="shared" si="3"/>
        <v/>
      </c>
      <c r="T13" s="37"/>
      <c r="U13" s="38"/>
      <c r="V13" s="39"/>
      <c r="W13" s="40" t="str">
        <f t="shared" si="4"/>
        <v>○</v>
      </c>
      <c r="X13" s="37">
        <v>8</v>
      </c>
      <c r="Y13" s="38" t="s">
        <v>105</v>
      </c>
      <c r="Z13" s="39">
        <v>0</v>
      </c>
      <c r="AA13" s="40" t="str">
        <f t="shared" si="5"/>
        <v>●</v>
      </c>
      <c r="AB13" s="37">
        <v>0</v>
      </c>
      <c r="AC13" s="38" t="s">
        <v>105</v>
      </c>
      <c r="AD13" s="39">
        <v>1</v>
      </c>
      <c r="AE13" s="40" t="str">
        <f t="shared" si="6"/>
        <v>○</v>
      </c>
      <c r="AF13" s="37">
        <v>3</v>
      </c>
      <c r="AG13" s="38" t="s">
        <v>105</v>
      </c>
      <c r="AH13" s="43">
        <v>2</v>
      </c>
      <c r="AI13" s="166"/>
      <c r="AJ13" s="168"/>
      <c r="AK13" s="170"/>
      <c r="AL13" s="170"/>
      <c r="AM13" s="156"/>
      <c r="AN13" s="202"/>
    </row>
    <row r="14" spans="1:40" ht="22.5" customHeight="1" x14ac:dyDescent="0.15">
      <c r="A14" s="206" t="s">
        <v>118</v>
      </c>
      <c r="B14" s="207"/>
      <c r="C14" s="31" t="str">
        <f t="shared" si="7"/>
        <v>●</v>
      </c>
      <c r="D14" s="32">
        <v>1</v>
      </c>
      <c r="E14" s="32" t="s">
        <v>105</v>
      </c>
      <c r="F14" s="33">
        <v>3</v>
      </c>
      <c r="G14" s="31" t="str">
        <f t="shared" si="0"/>
        <v>●</v>
      </c>
      <c r="H14" s="32">
        <v>0</v>
      </c>
      <c r="I14" s="32" t="s">
        <v>105</v>
      </c>
      <c r="J14" s="33">
        <v>4</v>
      </c>
      <c r="K14" s="31" t="str">
        <f t="shared" si="1"/>
        <v>●</v>
      </c>
      <c r="L14" s="32">
        <v>0</v>
      </c>
      <c r="M14" s="32" t="s">
        <v>105</v>
      </c>
      <c r="N14" s="33">
        <v>13</v>
      </c>
      <c r="O14" s="31" t="str">
        <f t="shared" si="2"/>
        <v>●</v>
      </c>
      <c r="P14" s="32">
        <v>0</v>
      </c>
      <c r="Q14" s="32" t="s">
        <v>113</v>
      </c>
      <c r="R14" s="33">
        <v>11</v>
      </c>
      <c r="S14" s="31" t="str">
        <f t="shared" si="3"/>
        <v>●</v>
      </c>
      <c r="T14" s="32">
        <v>0</v>
      </c>
      <c r="U14" s="32" t="s">
        <v>105</v>
      </c>
      <c r="V14" s="33">
        <v>9</v>
      </c>
      <c r="W14" s="31" t="str">
        <f t="shared" si="4"/>
        <v/>
      </c>
      <c r="X14" s="32"/>
      <c r="Y14" s="32"/>
      <c r="Z14" s="33"/>
      <c r="AA14" s="31" t="str">
        <f t="shared" si="5"/>
        <v>●</v>
      </c>
      <c r="AB14" s="32">
        <v>1</v>
      </c>
      <c r="AC14" s="32" t="s">
        <v>105</v>
      </c>
      <c r="AD14" s="33">
        <v>7</v>
      </c>
      <c r="AE14" s="31" t="str">
        <f t="shared" si="6"/>
        <v>●</v>
      </c>
      <c r="AF14" s="32">
        <v>0</v>
      </c>
      <c r="AG14" s="32" t="s">
        <v>112</v>
      </c>
      <c r="AH14" s="35">
        <v>10</v>
      </c>
      <c r="AI14" s="165">
        <f>COUNTIF(C14:AH15,"○")*3+COUNTIF(C14:AH15,"△")</f>
        <v>3</v>
      </c>
      <c r="AJ14" s="167">
        <f>D14+H14+L14+P14+T14+X14+AB14+AF14+D15+H15+L15+P15+T15+X15+AB15+AF15</f>
        <v>10</v>
      </c>
      <c r="AK14" s="169">
        <f>-(F14+J14+N14+R14+V14+Z14+AD14+AH14+F15+J15+N15+R15+V15+Z15+AD15+AH15)</f>
        <v>-101</v>
      </c>
      <c r="AL14" s="169">
        <f>AJ14+AK14</f>
        <v>-91</v>
      </c>
      <c r="AM14" s="155">
        <f>RANK(AI14,$AI$4:$AI$19,0)</f>
        <v>8</v>
      </c>
      <c r="AN14" s="201">
        <v>8</v>
      </c>
    </row>
    <row r="15" spans="1:40" ht="22.5" customHeight="1" x14ac:dyDescent="0.15">
      <c r="A15" s="210"/>
      <c r="B15" s="211"/>
      <c r="C15" s="40" t="str">
        <f t="shared" si="7"/>
        <v>●</v>
      </c>
      <c r="D15" s="37">
        <v>2</v>
      </c>
      <c r="E15" s="38" t="s">
        <v>105</v>
      </c>
      <c r="F15" s="39">
        <v>3</v>
      </c>
      <c r="G15" s="40" t="str">
        <f t="shared" si="0"/>
        <v>●</v>
      </c>
      <c r="H15" s="37">
        <v>0</v>
      </c>
      <c r="I15" s="38" t="s">
        <v>113</v>
      </c>
      <c r="J15" s="39">
        <v>5</v>
      </c>
      <c r="K15" s="40" t="str">
        <f t="shared" si="1"/>
        <v>●</v>
      </c>
      <c r="L15" s="37">
        <v>4</v>
      </c>
      <c r="M15" s="38" t="s">
        <v>105</v>
      </c>
      <c r="N15" s="39">
        <v>7</v>
      </c>
      <c r="O15" s="40" t="str">
        <f t="shared" si="2"/>
        <v>●</v>
      </c>
      <c r="P15" s="37">
        <v>0</v>
      </c>
      <c r="Q15" s="38" t="s">
        <v>105</v>
      </c>
      <c r="R15" s="39">
        <v>9</v>
      </c>
      <c r="S15" s="40" t="str">
        <f t="shared" si="3"/>
        <v>●</v>
      </c>
      <c r="T15" s="37">
        <v>0</v>
      </c>
      <c r="U15" s="38" t="s">
        <v>113</v>
      </c>
      <c r="V15" s="39">
        <v>8</v>
      </c>
      <c r="W15" s="40" t="str">
        <f t="shared" si="4"/>
        <v/>
      </c>
      <c r="X15" s="37"/>
      <c r="Y15" s="38"/>
      <c r="Z15" s="39"/>
      <c r="AA15" s="40" t="str">
        <f t="shared" si="5"/>
        <v>○</v>
      </c>
      <c r="AB15" s="37">
        <v>2</v>
      </c>
      <c r="AC15" s="38" t="s">
        <v>113</v>
      </c>
      <c r="AD15" s="39">
        <v>1</v>
      </c>
      <c r="AE15" s="40" t="str">
        <f t="shared" si="6"/>
        <v>●</v>
      </c>
      <c r="AF15" s="37">
        <v>0</v>
      </c>
      <c r="AG15" s="38" t="s">
        <v>113</v>
      </c>
      <c r="AH15" s="43">
        <v>11</v>
      </c>
      <c r="AI15" s="166"/>
      <c r="AJ15" s="168"/>
      <c r="AK15" s="170"/>
      <c r="AL15" s="170"/>
      <c r="AM15" s="156"/>
      <c r="AN15" s="202"/>
    </row>
    <row r="16" spans="1:40" ht="22.5" customHeight="1" x14ac:dyDescent="0.15">
      <c r="A16" s="208" t="s">
        <v>119</v>
      </c>
      <c r="B16" s="209"/>
      <c r="C16" s="31" t="str">
        <f t="shared" si="7"/>
        <v>○</v>
      </c>
      <c r="D16" s="32">
        <v>12</v>
      </c>
      <c r="E16" s="32" t="s">
        <v>113</v>
      </c>
      <c r="F16" s="33">
        <v>1</v>
      </c>
      <c r="G16" s="31" t="str">
        <f t="shared" si="0"/>
        <v>○</v>
      </c>
      <c r="H16" s="32">
        <v>2</v>
      </c>
      <c r="I16" s="32" t="s">
        <v>105</v>
      </c>
      <c r="J16" s="33">
        <v>0</v>
      </c>
      <c r="K16" s="31" t="str">
        <f t="shared" si="1"/>
        <v>●</v>
      </c>
      <c r="L16" s="32">
        <v>1</v>
      </c>
      <c r="M16" s="32" t="s">
        <v>105</v>
      </c>
      <c r="N16" s="33">
        <v>4</v>
      </c>
      <c r="O16" s="31" t="str">
        <f t="shared" si="2"/>
        <v>●</v>
      </c>
      <c r="P16" s="32">
        <v>2</v>
      </c>
      <c r="Q16" s="32" t="s">
        <v>105</v>
      </c>
      <c r="R16" s="33">
        <v>6</v>
      </c>
      <c r="S16" s="31" t="str">
        <f t="shared" si="3"/>
        <v>●</v>
      </c>
      <c r="T16" s="32">
        <v>1</v>
      </c>
      <c r="U16" s="32" t="s">
        <v>113</v>
      </c>
      <c r="V16" s="33">
        <v>6</v>
      </c>
      <c r="W16" s="31" t="str">
        <f t="shared" si="4"/>
        <v>○</v>
      </c>
      <c r="X16" s="32">
        <v>7</v>
      </c>
      <c r="Y16" s="32" t="s">
        <v>113</v>
      </c>
      <c r="Z16" s="33">
        <v>1</v>
      </c>
      <c r="AA16" s="31" t="str">
        <f t="shared" si="5"/>
        <v/>
      </c>
      <c r="AB16" s="32"/>
      <c r="AC16" s="32"/>
      <c r="AD16" s="33"/>
      <c r="AE16" s="31" t="str">
        <f t="shared" si="6"/>
        <v>△</v>
      </c>
      <c r="AF16" s="32">
        <v>1</v>
      </c>
      <c r="AG16" s="32" t="s">
        <v>112</v>
      </c>
      <c r="AH16" s="35">
        <v>1</v>
      </c>
      <c r="AI16" s="165">
        <f>COUNTIF(C16:AH17,"○")*3+COUNTIF(C16:AH17,"△")</f>
        <v>17</v>
      </c>
      <c r="AJ16" s="167">
        <f>D16+H16+L16+P16+T16+X16+AB16+AF16+D17+H17+L17+P17+T17+X17+AB17+AF17</f>
        <v>39</v>
      </c>
      <c r="AK16" s="169">
        <f>-(F16+J16+N16+R16+V16+Z16+AD16+AH16+F17+J17+N17+R17+V17+Z17+AD17+AH17)</f>
        <v>-37</v>
      </c>
      <c r="AL16" s="169">
        <f>AJ16+AK16</f>
        <v>2</v>
      </c>
      <c r="AM16" s="155">
        <f>RANK(AI16,$AI$4:$AI$19,0)</f>
        <v>6</v>
      </c>
      <c r="AN16" s="201">
        <v>6</v>
      </c>
    </row>
    <row r="17" spans="1:40" ht="22.5" customHeight="1" x14ac:dyDescent="0.15">
      <c r="A17" s="208"/>
      <c r="B17" s="209"/>
      <c r="C17" s="40" t="str">
        <f t="shared" si="7"/>
        <v>○</v>
      </c>
      <c r="D17" s="37">
        <v>7</v>
      </c>
      <c r="E17" s="38" t="s">
        <v>105</v>
      </c>
      <c r="F17" s="39">
        <v>0</v>
      </c>
      <c r="G17" s="40" t="str">
        <f t="shared" si="0"/>
        <v>●</v>
      </c>
      <c r="H17" s="37">
        <v>0</v>
      </c>
      <c r="I17" s="38" t="s">
        <v>113</v>
      </c>
      <c r="J17" s="39">
        <v>4</v>
      </c>
      <c r="K17" s="40" t="str">
        <f t="shared" si="1"/>
        <v>△</v>
      </c>
      <c r="L17" s="37">
        <v>3</v>
      </c>
      <c r="M17" s="38" t="s">
        <v>113</v>
      </c>
      <c r="N17" s="39">
        <v>3</v>
      </c>
      <c r="O17" s="40" t="str">
        <f t="shared" si="2"/>
        <v>●</v>
      </c>
      <c r="P17" s="37">
        <v>1</v>
      </c>
      <c r="Q17" s="38" t="s">
        <v>112</v>
      </c>
      <c r="R17" s="39">
        <v>3</v>
      </c>
      <c r="S17" s="40" t="str">
        <f t="shared" si="3"/>
        <v>○</v>
      </c>
      <c r="T17" s="37">
        <v>1</v>
      </c>
      <c r="U17" s="38" t="s">
        <v>113</v>
      </c>
      <c r="V17" s="39">
        <v>0</v>
      </c>
      <c r="W17" s="40" t="str">
        <f t="shared" si="4"/>
        <v>●</v>
      </c>
      <c r="X17" s="37">
        <v>1</v>
      </c>
      <c r="Y17" s="38" t="s">
        <v>113</v>
      </c>
      <c r="Z17" s="39">
        <v>2</v>
      </c>
      <c r="AA17" s="40" t="str">
        <f t="shared" si="5"/>
        <v/>
      </c>
      <c r="AB17" s="37"/>
      <c r="AC17" s="38"/>
      <c r="AD17" s="39"/>
      <c r="AE17" s="40" t="str">
        <f t="shared" si="6"/>
        <v>●</v>
      </c>
      <c r="AF17" s="37">
        <v>0</v>
      </c>
      <c r="AG17" s="38" t="s">
        <v>105</v>
      </c>
      <c r="AH17" s="43">
        <v>6</v>
      </c>
      <c r="AI17" s="166"/>
      <c r="AJ17" s="168"/>
      <c r="AK17" s="170"/>
      <c r="AL17" s="170"/>
      <c r="AM17" s="156"/>
      <c r="AN17" s="202"/>
    </row>
    <row r="18" spans="1:40" ht="22.5" customHeight="1" x14ac:dyDescent="0.15">
      <c r="A18" s="206" t="s">
        <v>120</v>
      </c>
      <c r="B18" s="207"/>
      <c r="C18" s="31" t="str">
        <f t="shared" si="7"/>
        <v>○</v>
      </c>
      <c r="D18" s="32">
        <v>10</v>
      </c>
      <c r="E18" s="32" t="s">
        <v>112</v>
      </c>
      <c r="F18" s="33">
        <v>0</v>
      </c>
      <c r="G18" s="31" t="str">
        <f t="shared" si="0"/>
        <v>○</v>
      </c>
      <c r="H18" s="32">
        <v>3</v>
      </c>
      <c r="I18" s="32" t="s">
        <v>105</v>
      </c>
      <c r="J18" s="33">
        <v>0</v>
      </c>
      <c r="K18" s="31" t="str">
        <f t="shared" si="1"/>
        <v>●</v>
      </c>
      <c r="L18" s="32">
        <v>3</v>
      </c>
      <c r="M18" s="32" t="s">
        <v>105</v>
      </c>
      <c r="N18" s="33">
        <v>6</v>
      </c>
      <c r="O18" s="31" t="str">
        <f t="shared" si="2"/>
        <v>○</v>
      </c>
      <c r="P18" s="32">
        <v>1</v>
      </c>
      <c r="Q18" s="32" t="s">
        <v>105</v>
      </c>
      <c r="R18" s="33">
        <v>0</v>
      </c>
      <c r="S18" s="31" t="str">
        <f t="shared" si="3"/>
        <v>●</v>
      </c>
      <c r="T18" s="32">
        <v>0</v>
      </c>
      <c r="U18" s="32" t="s">
        <v>105</v>
      </c>
      <c r="V18" s="33">
        <v>7</v>
      </c>
      <c r="W18" s="31" t="str">
        <f t="shared" si="4"/>
        <v>○</v>
      </c>
      <c r="X18" s="32">
        <v>10</v>
      </c>
      <c r="Y18" s="32" t="s">
        <v>105</v>
      </c>
      <c r="Z18" s="33">
        <v>0</v>
      </c>
      <c r="AA18" s="31" t="str">
        <f t="shared" si="5"/>
        <v>△</v>
      </c>
      <c r="AB18" s="32">
        <v>1</v>
      </c>
      <c r="AC18" s="32" t="s">
        <v>105</v>
      </c>
      <c r="AD18" s="33">
        <v>1</v>
      </c>
      <c r="AE18" s="31" t="str">
        <f t="shared" si="6"/>
        <v/>
      </c>
      <c r="AF18" s="32"/>
      <c r="AG18" s="32"/>
      <c r="AH18" s="35"/>
      <c r="AI18" s="165">
        <f>COUNTIF(C18:AH19,"○")*3+COUNTIF(C18:AH19,"△")</f>
        <v>31</v>
      </c>
      <c r="AJ18" s="167">
        <f>D18+H18+L18+P18+T18+X18+AB18+AF18+D19+H19+L19+P19+T19+X19+AB19+AF19</f>
        <v>71</v>
      </c>
      <c r="AK18" s="169">
        <f>-(F18+J18+N18+R18+V18+Z18+AD18+AH18+F19+J19+N19+R19+V19+Z19+AD19+AH19)</f>
        <v>-20</v>
      </c>
      <c r="AL18" s="169">
        <f>AJ18+AK18</f>
        <v>51</v>
      </c>
      <c r="AM18" s="155">
        <f>RANK(AI18,$AI$4:$AI$19,0)</f>
        <v>2</v>
      </c>
      <c r="AN18" s="201">
        <v>2</v>
      </c>
    </row>
    <row r="19" spans="1:40" ht="22.5" customHeight="1" thickBot="1" x14ac:dyDescent="0.2">
      <c r="A19" s="213"/>
      <c r="B19" s="214"/>
      <c r="C19" s="55" t="str">
        <f t="shared" si="7"/>
        <v>○</v>
      </c>
      <c r="D19" s="56">
        <v>13</v>
      </c>
      <c r="E19" s="57" t="s">
        <v>112</v>
      </c>
      <c r="F19" s="57">
        <v>0</v>
      </c>
      <c r="G19" s="55" t="str">
        <f t="shared" si="0"/>
        <v>○</v>
      </c>
      <c r="H19" s="56">
        <v>3</v>
      </c>
      <c r="I19" s="57" t="s">
        <v>105</v>
      </c>
      <c r="J19" s="57">
        <v>0</v>
      </c>
      <c r="K19" s="55" t="str">
        <f t="shared" si="1"/>
        <v>○</v>
      </c>
      <c r="L19" s="56">
        <v>3</v>
      </c>
      <c r="M19" s="57" t="s">
        <v>105</v>
      </c>
      <c r="N19" s="57">
        <v>2</v>
      </c>
      <c r="O19" s="55" t="str">
        <f t="shared" si="2"/>
        <v>○</v>
      </c>
      <c r="P19" s="56">
        <v>5</v>
      </c>
      <c r="Q19" s="57" t="s">
        <v>112</v>
      </c>
      <c r="R19" s="57">
        <v>1</v>
      </c>
      <c r="S19" s="55" t="str">
        <f t="shared" si="3"/>
        <v>●</v>
      </c>
      <c r="T19" s="56">
        <v>2</v>
      </c>
      <c r="U19" s="57" t="s">
        <v>105</v>
      </c>
      <c r="V19" s="57">
        <v>3</v>
      </c>
      <c r="W19" s="55" t="str">
        <f t="shared" si="4"/>
        <v>○</v>
      </c>
      <c r="X19" s="56">
        <v>11</v>
      </c>
      <c r="Y19" s="57" t="s">
        <v>112</v>
      </c>
      <c r="Z19" s="57">
        <v>0</v>
      </c>
      <c r="AA19" s="55" t="str">
        <f t="shared" si="5"/>
        <v>○</v>
      </c>
      <c r="AB19" s="56">
        <v>6</v>
      </c>
      <c r="AC19" s="57" t="s">
        <v>113</v>
      </c>
      <c r="AD19" s="57">
        <v>0</v>
      </c>
      <c r="AE19" s="55" t="str">
        <f t="shared" si="6"/>
        <v/>
      </c>
      <c r="AF19" s="56"/>
      <c r="AG19" s="57"/>
      <c r="AH19" s="60"/>
      <c r="AI19" s="188"/>
      <c r="AJ19" s="189"/>
      <c r="AK19" s="190"/>
      <c r="AL19" s="190"/>
      <c r="AM19" s="191"/>
      <c r="AN19" s="212"/>
    </row>
    <row r="20" spans="1:40" ht="13.5" customHeight="1" x14ac:dyDescent="0.15">
      <c r="A20" s="67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7"/>
      <c r="AJ20" s="68"/>
      <c r="AK20" s="68"/>
      <c r="AL20" s="68"/>
      <c r="AM20" s="69"/>
      <c r="AN20" s="69"/>
    </row>
    <row r="21" spans="1:40" ht="13.5" customHeight="1" x14ac:dyDescent="0.15">
      <c r="A21" s="67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7"/>
      <c r="AJ21" s="68"/>
      <c r="AK21" s="68"/>
      <c r="AL21" s="68"/>
      <c r="AM21" s="69"/>
      <c r="AN21" s="69"/>
    </row>
  </sheetData>
  <mergeCells count="71">
    <mergeCell ref="AN18:AN19"/>
    <mergeCell ref="A18:B19"/>
    <mergeCell ref="AI18:AI19"/>
    <mergeCell ref="AJ18:AJ19"/>
    <mergeCell ref="AK18:AK19"/>
    <mergeCell ref="AL18:AL19"/>
    <mergeCell ref="AM18:AM19"/>
    <mergeCell ref="AN14:AN15"/>
    <mergeCell ref="A16:B17"/>
    <mergeCell ref="AI16:AI17"/>
    <mergeCell ref="AJ16:AJ17"/>
    <mergeCell ref="AK16:AK17"/>
    <mergeCell ref="AL16:AL17"/>
    <mergeCell ref="AM16:AM17"/>
    <mergeCell ref="AN16:AN17"/>
    <mergeCell ref="A14:B15"/>
    <mergeCell ref="AI14:AI15"/>
    <mergeCell ref="AJ14:AJ15"/>
    <mergeCell ref="AK14:AK15"/>
    <mergeCell ref="AL14:AL15"/>
    <mergeCell ref="AM14:AM15"/>
    <mergeCell ref="AN10:AN11"/>
    <mergeCell ref="A12:B13"/>
    <mergeCell ref="AI12:AI13"/>
    <mergeCell ref="AJ12:AJ13"/>
    <mergeCell ref="AK12:AK13"/>
    <mergeCell ref="AL12:AL13"/>
    <mergeCell ref="AM12:AM13"/>
    <mergeCell ref="AN12:AN13"/>
    <mergeCell ref="A10:B11"/>
    <mergeCell ref="AI10:AI11"/>
    <mergeCell ref="AJ10:AJ11"/>
    <mergeCell ref="AK10:AK11"/>
    <mergeCell ref="AL10:AL11"/>
    <mergeCell ref="AM10:AM11"/>
    <mergeCell ref="AN6:AN7"/>
    <mergeCell ref="A8:B9"/>
    <mergeCell ref="AI8:AI9"/>
    <mergeCell ref="AJ8:AJ9"/>
    <mergeCell ref="AK8:AK9"/>
    <mergeCell ref="AL8:AL9"/>
    <mergeCell ref="AM8:AM9"/>
    <mergeCell ref="AN8:AN9"/>
    <mergeCell ref="A6:B7"/>
    <mergeCell ref="AI6:AI7"/>
    <mergeCell ref="AJ6:AJ7"/>
    <mergeCell ref="AK6:AK7"/>
    <mergeCell ref="AL6:AL7"/>
    <mergeCell ref="AM6:AM7"/>
    <mergeCell ref="A4:B5"/>
    <mergeCell ref="AI4:AI5"/>
    <mergeCell ref="AJ4:AJ5"/>
    <mergeCell ref="AK4:AK5"/>
    <mergeCell ref="AL4:AL5"/>
    <mergeCell ref="AM4:AM5"/>
    <mergeCell ref="AN4:AN5"/>
    <mergeCell ref="AJ2:AJ3"/>
    <mergeCell ref="AK2:AK3"/>
    <mergeCell ref="AL2:AL3"/>
    <mergeCell ref="AM2:AM3"/>
    <mergeCell ref="AN2:AN3"/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1"/>
  <sheetViews>
    <sheetView zoomScale="80" zoomScaleNormal="80" workbookViewId="0">
      <selection activeCell="AR14" sqref="AR14"/>
    </sheetView>
  </sheetViews>
  <sheetFormatPr defaultRowHeight="13.5" x14ac:dyDescent="0.15"/>
  <cols>
    <col min="1" max="2" width="4.5" style="61" customWidth="1"/>
    <col min="3" max="34" width="2.5" style="61" customWidth="1"/>
    <col min="35" max="40" width="4.5" style="61" customWidth="1"/>
    <col min="41" max="247" width="9" style="61"/>
    <col min="248" max="249" width="8.125" style="61" customWidth="1"/>
    <col min="250" max="281" width="3.25" style="61" customWidth="1"/>
    <col min="282" max="287" width="10" style="61" customWidth="1"/>
    <col min="288" max="288" width="26.125" style="61" customWidth="1"/>
    <col min="289" max="289" width="9" style="61"/>
    <col min="290" max="293" width="3.5" style="61" customWidth="1"/>
    <col min="294" max="503" width="9" style="61"/>
    <col min="504" max="505" width="8.125" style="61" customWidth="1"/>
    <col min="506" max="537" width="3.25" style="61" customWidth="1"/>
    <col min="538" max="543" width="10" style="61" customWidth="1"/>
    <col min="544" max="544" width="26.125" style="61" customWidth="1"/>
    <col min="545" max="545" width="9" style="61"/>
    <col min="546" max="549" width="3.5" style="61" customWidth="1"/>
    <col min="550" max="759" width="9" style="61"/>
    <col min="760" max="761" width="8.125" style="61" customWidth="1"/>
    <col min="762" max="793" width="3.25" style="61" customWidth="1"/>
    <col min="794" max="799" width="10" style="61" customWidth="1"/>
    <col min="800" max="800" width="26.125" style="61" customWidth="1"/>
    <col min="801" max="801" width="9" style="61"/>
    <col min="802" max="805" width="3.5" style="61" customWidth="1"/>
    <col min="806" max="1015" width="9" style="61"/>
    <col min="1016" max="1017" width="8.125" style="61" customWidth="1"/>
    <col min="1018" max="1049" width="3.25" style="61" customWidth="1"/>
    <col min="1050" max="1055" width="10" style="61" customWidth="1"/>
    <col min="1056" max="1056" width="26.125" style="61" customWidth="1"/>
    <col min="1057" max="1057" width="9" style="61"/>
    <col min="1058" max="1061" width="3.5" style="61" customWidth="1"/>
    <col min="1062" max="1271" width="9" style="61"/>
    <col min="1272" max="1273" width="8.125" style="61" customWidth="1"/>
    <col min="1274" max="1305" width="3.25" style="61" customWidth="1"/>
    <col min="1306" max="1311" width="10" style="61" customWidth="1"/>
    <col min="1312" max="1312" width="26.125" style="61" customWidth="1"/>
    <col min="1313" max="1313" width="9" style="61"/>
    <col min="1314" max="1317" width="3.5" style="61" customWidth="1"/>
    <col min="1318" max="1527" width="9" style="61"/>
    <col min="1528" max="1529" width="8.125" style="61" customWidth="1"/>
    <col min="1530" max="1561" width="3.25" style="61" customWidth="1"/>
    <col min="1562" max="1567" width="10" style="61" customWidth="1"/>
    <col min="1568" max="1568" width="26.125" style="61" customWidth="1"/>
    <col min="1569" max="1569" width="9" style="61"/>
    <col min="1570" max="1573" width="3.5" style="61" customWidth="1"/>
    <col min="1574" max="1783" width="9" style="61"/>
    <col min="1784" max="1785" width="8.125" style="61" customWidth="1"/>
    <col min="1786" max="1817" width="3.25" style="61" customWidth="1"/>
    <col min="1818" max="1823" width="10" style="61" customWidth="1"/>
    <col min="1824" max="1824" width="26.125" style="61" customWidth="1"/>
    <col min="1825" max="1825" width="9" style="61"/>
    <col min="1826" max="1829" width="3.5" style="61" customWidth="1"/>
    <col min="1830" max="2039" width="9" style="61"/>
    <col min="2040" max="2041" width="8.125" style="61" customWidth="1"/>
    <col min="2042" max="2073" width="3.25" style="61" customWidth="1"/>
    <col min="2074" max="2079" width="10" style="61" customWidth="1"/>
    <col min="2080" max="2080" width="26.125" style="61" customWidth="1"/>
    <col min="2081" max="2081" width="9" style="61"/>
    <col min="2082" max="2085" width="3.5" style="61" customWidth="1"/>
    <col min="2086" max="2295" width="9" style="61"/>
    <col min="2296" max="2297" width="8.125" style="61" customWidth="1"/>
    <col min="2298" max="2329" width="3.25" style="61" customWidth="1"/>
    <col min="2330" max="2335" width="10" style="61" customWidth="1"/>
    <col min="2336" max="2336" width="26.125" style="61" customWidth="1"/>
    <col min="2337" max="2337" width="9" style="61"/>
    <col min="2338" max="2341" width="3.5" style="61" customWidth="1"/>
    <col min="2342" max="2551" width="9" style="61"/>
    <col min="2552" max="2553" width="8.125" style="61" customWidth="1"/>
    <col min="2554" max="2585" width="3.25" style="61" customWidth="1"/>
    <col min="2586" max="2591" width="10" style="61" customWidth="1"/>
    <col min="2592" max="2592" width="26.125" style="61" customWidth="1"/>
    <col min="2593" max="2593" width="9" style="61"/>
    <col min="2594" max="2597" width="3.5" style="61" customWidth="1"/>
    <col min="2598" max="2807" width="9" style="61"/>
    <col min="2808" max="2809" width="8.125" style="61" customWidth="1"/>
    <col min="2810" max="2841" width="3.25" style="61" customWidth="1"/>
    <col min="2842" max="2847" width="10" style="61" customWidth="1"/>
    <col min="2848" max="2848" width="26.125" style="61" customWidth="1"/>
    <col min="2849" max="2849" width="9" style="61"/>
    <col min="2850" max="2853" width="3.5" style="61" customWidth="1"/>
    <col min="2854" max="3063" width="9" style="61"/>
    <col min="3064" max="3065" width="8.125" style="61" customWidth="1"/>
    <col min="3066" max="3097" width="3.25" style="61" customWidth="1"/>
    <col min="3098" max="3103" width="10" style="61" customWidth="1"/>
    <col min="3104" max="3104" width="26.125" style="61" customWidth="1"/>
    <col min="3105" max="3105" width="9" style="61"/>
    <col min="3106" max="3109" width="3.5" style="61" customWidth="1"/>
    <col min="3110" max="3319" width="9" style="61"/>
    <col min="3320" max="3321" width="8.125" style="61" customWidth="1"/>
    <col min="3322" max="3353" width="3.25" style="61" customWidth="1"/>
    <col min="3354" max="3359" width="10" style="61" customWidth="1"/>
    <col min="3360" max="3360" width="26.125" style="61" customWidth="1"/>
    <col min="3361" max="3361" width="9" style="61"/>
    <col min="3362" max="3365" width="3.5" style="61" customWidth="1"/>
    <col min="3366" max="3575" width="9" style="61"/>
    <col min="3576" max="3577" width="8.125" style="61" customWidth="1"/>
    <col min="3578" max="3609" width="3.25" style="61" customWidth="1"/>
    <col min="3610" max="3615" width="10" style="61" customWidth="1"/>
    <col min="3616" max="3616" width="26.125" style="61" customWidth="1"/>
    <col min="3617" max="3617" width="9" style="61"/>
    <col min="3618" max="3621" width="3.5" style="61" customWidth="1"/>
    <col min="3622" max="3831" width="9" style="61"/>
    <col min="3832" max="3833" width="8.125" style="61" customWidth="1"/>
    <col min="3834" max="3865" width="3.25" style="61" customWidth="1"/>
    <col min="3866" max="3871" width="10" style="61" customWidth="1"/>
    <col min="3872" max="3872" width="26.125" style="61" customWidth="1"/>
    <col min="3873" max="3873" width="9" style="61"/>
    <col min="3874" max="3877" width="3.5" style="61" customWidth="1"/>
    <col min="3878" max="4087" width="9" style="61"/>
    <col min="4088" max="4089" width="8.125" style="61" customWidth="1"/>
    <col min="4090" max="4121" width="3.25" style="61" customWidth="1"/>
    <col min="4122" max="4127" width="10" style="61" customWidth="1"/>
    <col min="4128" max="4128" width="26.125" style="61" customWidth="1"/>
    <col min="4129" max="4129" width="9" style="61"/>
    <col min="4130" max="4133" width="3.5" style="61" customWidth="1"/>
    <col min="4134" max="4343" width="9" style="61"/>
    <col min="4344" max="4345" width="8.125" style="61" customWidth="1"/>
    <col min="4346" max="4377" width="3.25" style="61" customWidth="1"/>
    <col min="4378" max="4383" width="10" style="61" customWidth="1"/>
    <col min="4384" max="4384" width="26.125" style="61" customWidth="1"/>
    <col min="4385" max="4385" width="9" style="61"/>
    <col min="4386" max="4389" width="3.5" style="61" customWidth="1"/>
    <col min="4390" max="4599" width="9" style="61"/>
    <col min="4600" max="4601" width="8.125" style="61" customWidth="1"/>
    <col min="4602" max="4633" width="3.25" style="61" customWidth="1"/>
    <col min="4634" max="4639" width="10" style="61" customWidth="1"/>
    <col min="4640" max="4640" width="26.125" style="61" customWidth="1"/>
    <col min="4641" max="4641" width="9" style="61"/>
    <col min="4642" max="4645" width="3.5" style="61" customWidth="1"/>
    <col min="4646" max="4855" width="9" style="61"/>
    <col min="4856" max="4857" width="8.125" style="61" customWidth="1"/>
    <col min="4858" max="4889" width="3.25" style="61" customWidth="1"/>
    <col min="4890" max="4895" width="10" style="61" customWidth="1"/>
    <col min="4896" max="4896" width="26.125" style="61" customWidth="1"/>
    <col min="4897" max="4897" width="9" style="61"/>
    <col min="4898" max="4901" width="3.5" style="61" customWidth="1"/>
    <col min="4902" max="5111" width="9" style="61"/>
    <col min="5112" max="5113" width="8.125" style="61" customWidth="1"/>
    <col min="5114" max="5145" width="3.25" style="61" customWidth="1"/>
    <col min="5146" max="5151" width="10" style="61" customWidth="1"/>
    <col min="5152" max="5152" width="26.125" style="61" customWidth="1"/>
    <col min="5153" max="5153" width="9" style="61"/>
    <col min="5154" max="5157" width="3.5" style="61" customWidth="1"/>
    <col min="5158" max="5367" width="9" style="61"/>
    <col min="5368" max="5369" width="8.125" style="61" customWidth="1"/>
    <col min="5370" max="5401" width="3.25" style="61" customWidth="1"/>
    <col min="5402" max="5407" width="10" style="61" customWidth="1"/>
    <col min="5408" max="5408" width="26.125" style="61" customWidth="1"/>
    <col min="5409" max="5409" width="9" style="61"/>
    <col min="5410" max="5413" width="3.5" style="61" customWidth="1"/>
    <col min="5414" max="5623" width="9" style="61"/>
    <col min="5624" max="5625" width="8.125" style="61" customWidth="1"/>
    <col min="5626" max="5657" width="3.25" style="61" customWidth="1"/>
    <col min="5658" max="5663" width="10" style="61" customWidth="1"/>
    <col min="5664" max="5664" width="26.125" style="61" customWidth="1"/>
    <col min="5665" max="5665" width="9" style="61"/>
    <col min="5666" max="5669" width="3.5" style="61" customWidth="1"/>
    <col min="5670" max="5879" width="9" style="61"/>
    <col min="5880" max="5881" width="8.125" style="61" customWidth="1"/>
    <col min="5882" max="5913" width="3.25" style="61" customWidth="1"/>
    <col min="5914" max="5919" width="10" style="61" customWidth="1"/>
    <col min="5920" max="5920" width="26.125" style="61" customWidth="1"/>
    <col min="5921" max="5921" width="9" style="61"/>
    <col min="5922" max="5925" width="3.5" style="61" customWidth="1"/>
    <col min="5926" max="6135" width="9" style="61"/>
    <col min="6136" max="6137" width="8.125" style="61" customWidth="1"/>
    <col min="6138" max="6169" width="3.25" style="61" customWidth="1"/>
    <col min="6170" max="6175" width="10" style="61" customWidth="1"/>
    <col min="6176" max="6176" width="26.125" style="61" customWidth="1"/>
    <col min="6177" max="6177" width="9" style="61"/>
    <col min="6178" max="6181" width="3.5" style="61" customWidth="1"/>
    <col min="6182" max="6391" width="9" style="61"/>
    <col min="6392" max="6393" width="8.125" style="61" customWidth="1"/>
    <col min="6394" max="6425" width="3.25" style="61" customWidth="1"/>
    <col min="6426" max="6431" width="10" style="61" customWidth="1"/>
    <col min="6432" max="6432" width="26.125" style="61" customWidth="1"/>
    <col min="6433" max="6433" width="9" style="61"/>
    <col min="6434" max="6437" width="3.5" style="61" customWidth="1"/>
    <col min="6438" max="6647" width="9" style="61"/>
    <col min="6648" max="6649" width="8.125" style="61" customWidth="1"/>
    <col min="6650" max="6681" width="3.25" style="61" customWidth="1"/>
    <col min="6682" max="6687" width="10" style="61" customWidth="1"/>
    <col min="6688" max="6688" width="26.125" style="61" customWidth="1"/>
    <col min="6689" max="6689" width="9" style="61"/>
    <col min="6690" max="6693" width="3.5" style="61" customWidth="1"/>
    <col min="6694" max="6903" width="9" style="61"/>
    <col min="6904" max="6905" width="8.125" style="61" customWidth="1"/>
    <col min="6906" max="6937" width="3.25" style="61" customWidth="1"/>
    <col min="6938" max="6943" width="10" style="61" customWidth="1"/>
    <col min="6944" max="6944" width="26.125" style="61" customWidth="1"/>
    <col min="6945" max="6945" width="9" style="61"/>
    <col min="6946" max="6949" width="3.5" style="61" customWidth="1"/>
    <col min="6950" max="7159" width="9" style="61"/>
    <col min="7160" max="7161" width="8.125" style="61" customWidth="1"/>
    <col min="7162" max="7193" width="3.25" style="61" customWidth="1"/>
    <col min="7194" max="7199" width="10" style="61" customWidth="1"/>
    <col min="7200" max="7200" width="26.125" style="61" customWidth="1"/>
    <col min="7201" max="7201" width="9" style="61"/>
    <col min="7202" max="7205" width="3.5" style="61" customWidth="1"/>
    <col min="7206" max="7415" width="9" style="61"/>
    <col min="7416" max="7417" width="8.125" style="61" customWidth="1"/>
    <col min="7418" max="7449" width="3.25" style="61" customWidth="1"/>
    <col min="7450" max="7455" width="10" style="61" customWidth="1"/>
    <col min="7456" max="7456" width="26.125" style="61" customWidth="1"/>
    <col min="7457" max="7457" width="9" style="61"/>
    <col min="7458" max="7461" width="3.5" style="61" customWidth="1"/>
    <col min="7462" max="7671" width="9" style="61"/>
    <col min="7672" max="7673" width="8.125" style="61" customWidth="1"/>
    <col min="7674" max="7705" width="3.25" style="61" customWidth="1"/>
    <col min="7706" max="7711" width="10" style="61" customWidth="1"/>
    <col min="7712" max="7712" width="26.125" style="61" customWidth="1"/>
    <col min="7713" max="7713" width="9" style="61"/>
    <col min="7714" max="7717" width="3.5" style="61" customWidth="1"/>
    <col min="7718" max="7927" width="9" style="61"/>
    <col min="7928" max="7929" width="8.125" style="61" customWidth="1"/>
    <col min="7930" max="7961" width="3.25" style="61" customWidth="1"/>
    <col min="7962" max="7967" width="10" style="61" customWidth="1"/>
    <col min="7968" max="7968" width="26.125" style="61" customWidth="1"/>
    <col min="7969" max="7969" width="9" style="61"/>
    <col min="7970" max="7973" width="3.5" style="61" customWidth="1"/>
    <col min="7974" max="8183" width="9" style="61"/>
    <col min="8184" max="8185" width="8.125" style="61" customWidth="1"/>
    <col min="8186" max="8217" width="3.25" style="61" customWidth="1"/>
    <col min="8218" max="8223" width="10" style="61" customWidth="1"/>
    <col min="8224" max="8224" width="26.125" style="61" customWidth="1"/>
    <col min="8225" max="8225" width="9" style="61"/>
    <col min="8226" max="8229" width="3.5" style="61" customWidth="1"/>
    <col min="8230" max="8439" width="9" style="61"/>
    <col min="8440" max="8441" width="8.125" style="61" customWidth="1"/>
    <col min="8442" max="8473" width="3.25" style="61" customWidth="1"/>
    <col min="8474" max="8479" width="10" style="61" customWidth="1"/>
    <col min="8480" max="8480" width="26.125" style="61" customWidth="1"/>
    <col min="8481" max="8481" width="9" style="61"/>
    <col min="8482" max="8485" width="3.5" style="61" customWidth="1"/>
    <col min="8486" max="8695" width="9" style="61"/>
    <col min="8696" max="8697" width="8.125" style="61" customWidth="1"/>
    <col min="8698" max="8729" width="3.25" style="61" customWidth="1"/>
    <col min="8730" max="8735" width="10" style="61" customWidth="1"/>
    <col min="8736" max="8736" width="26.125" style="61" customWidth="1"/>
    <col min="8737" max="8737" width="9" style="61"/>
    <col min="8738" max="8741" width="3.5" style="61" customWidth="1"/>
    <col min="8742" max="8951" width="9" style="61"/>
    <col min="8952" max="8953" width="8.125" style="61" customWidth="1"/>
    <col min="8954" max="8985" width="3.25" style="61" customWidth="1"/>
    <col min="8986" max="8991" width="10" style="61" customWidth="1"/>
    <col min="8992" max="8992" width="26.125" style="61" customWidth="1"/>
    <col min="8993" max="8993" width="9" style="61"/>
    <col min="8994" max="8997" width="3.5" style="61" customWidth="1"/>
    <col min="8998" max="9207" width="9" style="61"/>
    <col min="9208" max="9209" width="8.125" style="61" customWidth="1"/>
    <col min="9210" max="9241" width="3.25" style="61" customWidth="1"/>
    <col min="9242" max="9247" width="10" style="61" customWidth="1"/>
    <col min="9248" max="9248" width="26.125" style="61" customWidth="1"/>
    <col min="9249" max="9249" width="9" style="61"/>
    <col min="9250" max="9253" width="3.5" style="61" customWidth="1"/>
    <col min="9254" max="9463" width="9" style="61"/>
    <col min="9464" max="9465" width="8.125" style="61" customWidth="1"/>
    <col min="9466" max="9497" width="3.25" style="61" customWidth="1"/>
    <col min="9498" max="9503" width="10" style="61" customWidth="1"/>
    <col min="9504" max="9504" width="26.125" style="61" customWidth="1"/>
    <col min="9505" max="9505" width="9" style="61"/>
    <col min="9506" max="9509" width="3.5" style="61" customWidth="1"/>
    <col min="9510" max="9719" width="9" style="61"/>
    <col min="9720" max="9721" width="8.125" style="61" customWidth="1"/>
    <col min="9722" max="9753" width="3.25" style="61" customWidth="1"/>
    <col min="9754" max="9759" width="10" style="61" customWidth="1"/>
    <col min="9760" max="9760" width="26.125" style="61" customWidth="1"/>
    <col min="9761" max="9761" width="9" style="61"/>
    <col min="9762" max="9765" width="3.5" style="61" customWidth="1"/>
    <col min="9766" max="9975" width="9" style="61"/>
    <col min="9976" max="9977" width="8.125" style="61" customWidth="1"/>
    <col min="9978" max="10009" width="3.25" style="61" customWidth="1"/>
    <col min="10010" max="10015" width="10" style="61" customWidth="1"/>
    <col min="10016" max="10016" width="26.125" style="61" customWidth="1"/>
    <col min="10017" max="10017" width="9" style="61"/>
    <col min="10018" max="10021" width="3.5" style="61" customWidth="1"/>
    <col min="10022" max="10231" width="9" style="61"/>
    <col min="10232" max="10233" width="8.125" style="61" customWidth="1"/>
    <col min="10234" max="10265" width="3.25" style="61" customWidth="1"/>
    <col min="10266" max="10271" width="10" style="61" customWidth="1"/>
    <col min="10272" max="10272" width="26.125" style="61" customWidth="1"/>
    <col min="10273" max="10273" width="9" style="61"/>
    <col min="10274" max="10277" width="3.5" style="61" customWidth="1"/>
    <col min="10278" max="10487" width="9" style="61"/>
    <col min="10488" max="10489" width="8.125" style="61" customWidth="1"/>
    <col min="10490" max="10521" width="3.25" style="61" customWidth="1"/>
    <col min="10522" max="10527" width="10" style="61" customWidth="1"/>
    <col min="10528" max="10528" width="26.125" style="61" customWidth="1"/>
    <col min="10529" max="10529" width="9" style="61"/>
    <col min="10530" max="10533" width="3.5" style="61" customWidth="1"/>
    <col min="10534" max="10743" width="9" style="61"/>
    <col min="10744" max="10745" width="8.125" style="61" customWidth="1"/>
    <col min="10746" max="10777" width="3.25" style="61" customWidth="1"/>
    <col min="10778" max="10783" width="10" style="61" customWidth="1"/>
    <col min="10784" max="10784" width="26.125" style="61" customWidth="1"/>
    <col min="10785" max="10785" width="9" style="61"/>
    <col min="10786" max="10789" width="3.5" style="61" customWidth="1"/>
    <col min="10790" max="10999" width="9" style="61"/>
    <col min="11000" max="11001" width="8.125" style="61" customWidth="1"/>
    <col min="11002" max="11033" width="3.25" style="61" customWidth="1"/>
    <col min="11034" max="11039" width="10" style="61" customWidth="1"/>
    <col min="11040" max="11040" width="26.125" style="61" customWidth="1"/>
    <col min="11041" max="11041" width="9" style="61"/>
    <col min="11042" max="11045" width="3.5" style="61" customWidth="1"/>
    <col min="11046" max="11255" width="9" style="61"/>
    <col min="11256" max="11257" width="8.125" style="61" customWidth="1"/>
    <col min="11258" max="11289" width="3.25" style="61" customWidth="1"/>
    <col min="11290" max="11295" width="10" style="61" customWidth="1"/>
    <col min="11296" max="11296" width="26.125" style="61" customWidth="1"/>
    <col min="11297" max="11297" width="9" style="61"/>
    <col min="11298" max="11301" width="3.5" style="61" customWidth="1"/>
    <col min="11302" max="11511" width="9" style="61"/>
    <col min="11512" max="11513" width="8.125" style="61" customWidth="1"/>
    <col min="11514" max="11545" width="3.25" style="61" customWidth="1"/>
    <col min="11546" max="11551" width="10" style="61" customWidth="1"/>
    <col min="11552" max="11552" width="26.125" style="61" customWidth="1"/>
    <col min="11553" max="11553" width="9" style="61"/>
    <col min="11554" max="11557" width="3.5" style="61" customWidth="1"/>
    <col min="11558" max="11767" width="9" style="61"/>
    <col min="11768" max="11769" width="8.125" style="61" customWidth="1"/>
    <col min="11770" max="11801" width="3.25" style="61" customWidth="1"/>
    <col min="11802" max="11807" width="10" style="61" customWidth="1"/>
    <col min="11808" max="11808" width="26.125" style="61" customWidth="1"/>
    <col min="11809" max="11809" width="9" style="61"/>
    <col min="11810" max="11813" width="3.5" style="61" customWidth="1"/>
    <col min="11814" max="12023" width="9" style="61"/>
    <col min="12024" max="12025" width="8.125" style="61" customWidth="1"/>
    <col min="12026" max="12057" width="3.25" style="61" customWidth="1"/>
    <col min="12058" max="12063" width="10" style="61" customWidth="1"/>
    <col min="12064" max="12064" width="26.125" style="61" customWidth="1"/>
    <col min="12065" max="12065" width="9" style="61"/>
    <col min="12066" max="12069" width="3.5" style="61" customWidth="1"/>
    <col min="12070" max="12279" width="9" style="61"/>
    <col min="12280" max="12281" width="8.125" style="61" customWidth="1"/>
    <col min="12282" max="12313" width="3.25" style="61" customWidth="1"/>
    <col min="12314" max="12319" width="10" style="61" customWidth="1"/>
    <col min="12320" max="12320" width="26.125" style="61" customWidth="1"/>
    <col min="12321" max="12321" width="9" style="61"/>
    <col min="12322" max="12325" width="3.5" style="61" customWidth="1"/>
    <col min="12326" max="12535" width="9" style="61"/>
    <col min="12536" max="12537" width="8.125" style="61" customWidth="1"/>
    <col min="12538" max="12569" width="3.25" style="61" customWidth="1"/>
    <col min="12570" max="12575" width="10" style="61" customWidth="1"/>
    <col min="12576" max="12576" width="26.125" style="61" customWidth="1"/>
    <col min="12577" max="12577" width="9" style="61"/>
    <col min="12578" max="12581" width="3.5" style="61" customWidth="1"/>
    <col min="12582" max="12791" width="9" style="61"/>
    <col min="12792" max="12793" width="8.125" style="61" customWidth="1"/>
    <col min="12794" max="12825" width="3.25" style="61" customWidth="1"/>
    <col min="12826" max="12831" width="10" style="61" customWidth="1"/>
    <col min="12832" max="12832" width="26.125" style="61" customWidth="1"/>
    <col min="12833" max="12833" width="9" style="61"/>
    <col min="12834" max="12837" width="3.5" style="61" customWidth="1"/>
    <col min="12838" max="13047" width="9" style="61"/>
    <col min="13048" max="13049" width="8.125" style="61" customWidth="1"/>
    <col min="13050" max="13081" width="3.25" style="61" customWidth="1"/>
    <col min="13082" max="13087" width="10" style="61" customWidth="1"/>
    <col min="13088" max="13088" width="26.125" style="61" customWidth="1"/>
    <col min="13089" max="13089" width="9" style="61"/>
    <col min="13090" max="13093" width="3.5" style="61" customWidth="1"/>
    <col min="13094" max="13303" width="9" style="61"/>
    <col min="13304" max="13305" width="8.125" style="61" customWidth="1"/>
    <col min="13306" max="13337" width="3.25" style="61" customWidth="1"/>
    <col min="13338" max="13343" width="10" style="61" customWidth="1"/>
    <col min="13344" max="13344" width="26.125" style="61" customWidth="1"/>
    <col min="13345" max="13345" width="9" style="61"/>
    <col min="13346" max="13349" width="3.5" style="61" customWidth="1"/>
    <col min="13350" max="13559" width="9" style="61"/>
    <col min="13560" max="13561" width="8.125" style="61" customWidth="1"/>
    <col min="13562" max="13593" width="3.25" style="61" customWidth="1"/>
    <col min="13594" max="13599" width="10" style="61" customWidth="1"/>
    <col min="13600" max="13600" width="26.125" style="61" customWidth="1"/>
    <col min="13601" max="13601" width="9" style="61"/>
    <col min="13602" max="13605" width="3.5" style="61" customWidth="1"/>
    <col min="13606" max="13815" width="9" style="61"/>
    <col min="13816" max="13817" width="8.125" style="61" customWidth="1"/>
    <col min="13818" max="13849" width="3.25" style="61" customWidth="1"/>
    <col min="13850" max="13855" width="10" style="61" customWidth="1"/>
    <col min="13856" max="13856" width="26.125" style="61" customWidth="1"/>
    <col min="13857" max="13857" width="9" style="61"/>
    <col min="13858" max="13861" width="3.5" style="61" customWidth="1"/>
    <col min="13862" max="14071" width="9" style="61"/>
    <col min="14072" max="14073" width="8.125" style="61" customWidth="1"/>
    <col min="14074" max="14105" width="3.25" style="61" customWidth="1"/>
    <col min="14106" max="14111" width="10" style="61" customWidth="1"/>
    <col min="14112" max="14112" width="26.125" style="61" customWidth="1"/>
    <col min="14113" max="14113" width="9" style="61"/>
    <col min="14114" max="14117" width="3.5" style="61" customWidth="1"/>
    <col min="14118" max="14327" width="9" style="61"/>
    <col min="14328" max="14329" width="8.125" style="61" customWidth="1"/>
    <col min="14330" max="14361" width="3.25" style="61" customWidth="1"/>
    <col min="14362" max="14367" width="10" style="61" customWidth="1"/>
    <col min="14368" max="14368" width="26.125" style="61" customWidth="1"/>
    <col min="14369" max="14369" width="9" style="61"/>
    <col min="14370" max="14373" width="3.5" style="61" customWidth="1"/>
    <col min="14374" max="14583" width="9" style="61"/>
    <col min="14584" max="14585" width="8.125" style="61" customWidth="1"/>
    <col min="14586" max="14617" width="3.25" style="61" customWidth="1"/>
    <col min="14618" max="14623" width="10" style="61" customWidth="1"/>
    <col min="14624" max="14624" width="26.125" style="61" customWidth="1"/>
    <col min="14625" max="14625" width="9" style="61"/>
    <col min="14626" max="14629" width="3.5" style="61" customWidth="1"/>
    <col min="14630" max="14839" width="9" style="61"/>
    <col min="14840" max="14841" width="8.125" style="61" customWidth="1"/>
    <col min="14842" max="14873" width="3.25" style="61" customWidth="1"/>
    <col min="14874" max="14879" width="10" style="61" customWidth="1"/>
    <col min="14880" max="14880" width="26.125" style="61" customWidth="1"/>
    <col min="14881" max="14881" width="9" style="61"/>
    <col min="14882" max="14885" width="3.5" style="61" customWidth="1"/>
    <col min="14886" max="15095" width="9" style="61"/>
    <col min="15096" max="15097" width="8.125" style="61" customWidth="1"/>
    <col min="15098" max="15129" width="3.25" style="61" customWidth="1"/>
    <col min="15130" max="15135" width="10" style="61" customWidth="1"/>
    <col min="15136" max="15136" width="26.125" style="61" customWidth="1"/>
    <col min="15137" max="15137" width="9" style="61"/>
    <col min="15138" max="15141" width="3.5" style="61" customWidth="1"/>
    <col min="15142" max="15351" width="9" style="61"/>
    <col min="15352" max="15353" width="8.125" style="61" customWidth="1"/>
    <col min="15354" max="15385" width="3.25" style="61" customWidth="1"/>
    <col min="15386" max="15391" width="10" style="61" customWidth="1"/>
    <col min="15392" max="15392" width="26.125" style="61" customWidth="1"/>
    <col min="15393" max="15393" width="9" style="61"/>
    <col min="15394" max="15397" width="3.5" style="61" customWidth="1"/>
    <col min="15398" max="15607" width="9" style="61"/>
    <col min="15608" max="15609" width="8.125" style="61" customWidth="1"/>
    <col min="15610" max="15641" width="3.25" style="61" customWidth="1"/>
    <col min="15642" max="15647" width="10" style="61" customWidth="1"/>
    <col min="15648" max="15648" width="26.125" style="61" customWidth="1"/>
    <col min="15649" max="15649" width="9" style="61"/>
    <col min="15650" max="15653" width="3.5" style="61" customWidth="1"/>
    <col min="15654" max="15863" width="9" style="61"/>
    <col min="15864" max="15865" width="8.125" style="61" customWidth="1"/>
    <col min="15866" max="15897" width="3.25" style="61" customWidth="1"/>
    <col min="15898" max="15903" width="10" style="61" customWidth="1"/>
    <col min="15904" max="15904" width="26.125" style="61" customWidth="1"/>
    <col min="15905" max="15905" width="9" style="61"/>
    <col min="15906" max="15909" width="3.5" style="61" customWidth="1"/>
    <col min="15910" max="16119" width="9" style="61"/>
    <col min="16120" max="16121" width="8.125" style="61" customWidth="1"/>
    <col min="16122" max="16153" width="3.25" style="61" customWidth="1"/>
    <col min="16154" max="16159" width="10" style="61" customWidth="1"/>
    <col min="16160" max="16160" width="26.125" style="61" customWidth="1"/>
    <col min="16161" max="16161" width="9" style="61"/>
    <col min="16162" max="16165" width="3.5" style="61" customWidth="1"/>
    <col min="16166" max="16384" width="9" style="61"/>
  </cols>
  <sheetData>
    <row r="1" spans="1:40" ht="42.75" thickBot="1" x14ac:dyDescent="0.45">
      <c r="A1" s="143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</row>
    <row r="2" spans="1:40" ht="23.25" customHeight="1" x14ac:dyDescent="0.15">
      <c r="A2" s="62"/>
      <c r="B2" s="63" t="s">
        <v>88</v>
      </c>
      <c r="C2" s="193" t="str">
        <f>A4</f>
        <v>中央中</v>
      </c>
      <c r="D2" s="194"/>
      <c r="E2" s="194"/>
      <c r="F2" s="195"/>
      <c r="G2" s="193" t="str">
        <f>A6</f>
        <v>アルタス若狭小浜</v>
      </c>
      <c r="H2" s="194"/>
      <c r="I2" s="194"/>
      <c r="J2" s="194"/>
      <c r="K2" s="193" t="str">
        <f>A8</f>
        <v>フェンテ大野ＦＣ</v>
      </c>
      <c r="L2" s="194"/>
      <c r="M2" s="194"/>
      <c r="N2" s="194"/>
      <c r="O2" s="193" t="str">
        <f>A10</f>
        <v>丸岡JYⅡ</v>
      </c>
      <c r="P2" s="194"/>
      <c r="Q2" s="194"/>
      <c r="R2" s="194"/>
      <c r="S2" s="193" t="str">
        <f>A12</f>
        <v>鯖江中</v>
      </c>
      <c r="T2" s="194"/>
      <c r="U2" s="194"/>
      <c r="V2" s="194"/>
      <c r="W2" s="193" t="str">
        <f>A14</f>
        <v>三国中</v>
      </c>
      <c r="X2" s="194"/>
      <c r="Y2" s="194"/>
      <c r="Z2" s="194"/>
      <c r="AA2" s="193" t="str">
        <f>A16</f>
        <v>藤島中</v>
      </c>
      <c r="AB2" s="194"/>
      <c r="AC2" s="194"/>
      <c r="AD2" s="194"/>
      <c r="AE2" s="193" t="str">
        <f>A18</f>
        <v>松岡中</v>
      </c>
      <c r="AF2" s="194"/>
      <c r="AG2" s="194"/>
      <c r="AH2" s="199"/>
      <c r="AI2" s="173" t="s">
        <v>98</v>
      </c>
      <c r="AJ2" s="175" t="s">
        <v>99</v>
      </c>
      <c r="AK2" s="175" t="s">
        <v>100</v>
      </c>
      <c r="AL2" s="175" t="s">
        <v>101</v>
      </c>
      <c r="AM2" s="203" t="s">
        <v>102</v>
      </c>
      <c r="AN2" s="204" t="s">
        <v>103</v>
      </c>
    </row>
    <row r="3" spans="1:40" ht="23.25" customHeight="1" x14ac:dyDescent="0.15">
      <c r="A3" s="64" t="s">
        <v>104</v>
      </c>
      <c r="B3" s="65"/>
      <c r="C3" s="196"/>
      <c r="D3" s="197"/>
      <c r="E3" s="197"/>
      <c r="F3" s="198"/>
      <c r="G3" s="196"/>
      <c r="H3" s="197"/>
      <c r="I3" s="197"/>
      <c r="J3" s="197"/>
      <c r="K3" s="196"/>
      <c r="L3" s="197"/>
      <c r="M3" s="197"/>
      <c r="N3" s="197"/>
      <c r="O3" s="196"/>
      <c r="P3" s="197"/>
      <c r="Q3" s="197"/>
      <c r="R3" s="197"/>
      <c r="S3" s="196"/>
      <c r="T3" s="197"/>
      <c r="U3" s="197"/>
      <c r="V3" s="197"/>
      <c r="W3" s="196"/>
      <c r="X3" s="197"/>
      <c r="Y3" s="197"/>
      <c r="Z3" s="197"/>
      <c r="AA3" s="196"/>
      <c r="AB3" s="197"/>
      <c r="AC3" s="197"/>
      <c r="AD3" s="197"/>
      <c r="AE3" s="196"/>
      <c r="AF3" s="197"/>
      <c r="AG3" s="197"/>
      <c r="AH3" s="200"/>
      <c r="AI3" s="174"/>
      <c r="AJ3" s="176"/>
      <c r="AK3" s="176"/>
      <c r="AL3" s="176"/>
      <c r="AM3" s="180"/>
      <c r="AN3" s="205"/>
    </row>
    <row r="4" spans="1:40" ht="23.25" customHeight="1" x14ac:dyDescent="0.15">
      <c r="A4" s="217" t="s">
        <v>122</v>
      </c>
      <c r="B4" s="218"/>
      <c r="C4" s="31"/>
      <c r="D4" s="32"/>
      <c r="E4" s="32"/>
      <c r="F4" s="33"/>
      <c r="G4" s="31" t="str">
        <f t="shared" ref="G4:G19" si="0">IF(H4="","",IF(H4=J4,"△",IF(H4&gt;J4,"○","●")))</f>
        <v>○</v>
      </c>
      <c r="H4" s="32">
        <v>3</v>
      </c>
      <c r="I4" s="32" t="s">
        <v>105</v>
      </c>
      <c r="J4" s="33">
        <v>0</v>
      </c>
      <c r="K4" s="31" t="str">
        <f t="shared" ref="K4:K19" si="1">IF(L4="","",IF(L4=N4,"△",IF(L4&gt;N4,"○","●")))</f>
        <v>○</v>
      </c>
      <c r="L4" s="32">
        <v>2</v>
      </c>
      <c r="M4" s="32" t="s">
        <v>105</v>
      </c>
      <c r="N4" s="33">
        <v>1</v>
      </c>
      <c r="O4" s="31" t="str">
        <f t="shared" ref="O4:O19" si="2">IF(P4="","",IF(P4=R4,"△",IF(P4&gt;R4,"○","●")))</f>
        <v>○</v>
      </c>
      <c r="P4" s="32">
        <v>3</v>
      </c>
      <c r="Q4" s="32" t="s">
        <v>123</v>
      </c>
      <c r="R4" s="33">
        <v>0</v>
      </c>
      <c r="S4" s="31" t="str">
        <f t="shared" ref="S4:S19" si="3">IF(T4="","",IF(T4=V4,"△",IF(T4&gt;V4,"○","●")))</f>
        <v>○</v>
      </c>
      <c r="T4" s="32">
        <v>5</v>
      </c>
      <c r="U4" s="32" t="s">
        <v>108</v>
      </c>
      <c r="V4" s="33">
        <v>1</v>
      </c>
      <c r="W4" s="31" t="str">
        <f t="shared" ref="W4:W19" si="4">IF(X4="","",IF(X4=Z4,"△",IF(X4&gt;Z4,"○","●")))</f>
        <v>○</v>
      </c>
      <c r="X4" s="32">
        <v>7</v>
      </c>
      <c r="Y4" s="32" t="s">
        <v>105</v>
      </c>
      <c r="Z4" s="33">
        <v>0</v>
      </c>
      <c r="AA4" s="31" t="str">
        <f t="shared" ref="AA4:AA19" si="5">IF(AB4="","",IF(AB4=AD4,"△",IF(AB4&gt;AD4,"○","●")))</f>
        <v>△</v>
      </c>
      <c r="AB4" s="32">
        <v>2</v>
      </c>
      <c r="AC4" s="32" t="s">
        <v>123</v>
      </c>
      <c r="AD4" s="33">
        <v>2</v>
      </c>
      <c r="AE4" s="31" t="str">
        <f t="shared" ref="AE4:AE19" si="6">IF(AF4="","",IF(AF4=AH4,"△",IF(AF4&gt;AH4,"○","●")))</f>
        <v>○</v>
      </c>
      <c r="AF4" s="32">
        <v>8</v>
      </c>
      <c r="AG4" s="32" t="s">
        <v>123</v>
      </c>
      <c r="AH4" s="35">
        <v>0</v>
      </c>
      <c r="AI4" s="165">
        <f>COUNTIF(C4:AH5,"○")*3+COUNTIF(C4:AH5,"△")</f>
        <v>31</v>
      </c>
      <c r="AJ4" s="167">
        <f>D4+H4+L4+P4+T4+X4+AB4+AF4+D5+H5+L5+P5+T5+X5+AB5+AF5</f>
        <v>47</v>
      </c>
      <c r="AK4" s="169">
        <f>-(F4+J4+N4+R4+V4+Z4+AD4+AH4+F5+J5+N5+R5+V5+Z5+AD5+AH5)</f>
        <v>-38</v>
      </c>
      <c r="AL4" s="169">
        <f>AJ4+AK4</f>
        <v>9</v>
      </c>
      <c r="AM4" s="155">
        <f>RANK(AI4,$AI$4:$AI$19,0)</f>
        <v>1</v>
      </c>
      <c r="AN4" s="215">
        <v>2</v>
      </c>
    </row>
    <row r="5" spans="1:40" ht="23.25" customHeight="1" x14ac:dyDescent="0.15">
      <c r="A5" s="219"/>
      <c r="B5" s="220"/>
      <c r="C5" s="36"/>
      <c r="D5" s="37"/>
      <c r="E5" s="38"/>
      <c r="F5" s="39"/>
      <c r="G5" s="40" t="str">
        <f t="shared" si="0"/>
        <v>●</v>
      </c>
      <c r="H5" s="37">
        <v>0</v>
      </c>
      <c r="I5" s="38" t="s">
        <v>123</v>
      </c>
      <c r="J5" s="39">
        <v>9</v>
      </c>
      <c r="K5" s="40" t="str">
        <f t="shared" si="1"/>
        <v>●</v>
      </c>
      <c r="L5" s="37">
        <v>0</v>
      </c>
      <c r="M5" s="38" t="s">
        <v>123</v>
      </c>
      <c r="N5" s="39">
        <v>7</v>
      </c>
      <c r="O5" s="40" t="str">
        <f t="shared" si="2"/>
        <v>●</v>
      </c>
      <c r="P5" s="37">
        <v>0</v>
      </c>
      <c r="Q5" s="38" t="s">
        <v>124</v>
      </c>
      <c r="R5" s="39">
        <v>11</v>
      </c>
      <c r="S5" s="40" t="str">
        <f t="shared" si="3"/>
        <v>○</v>
      </c>
      <c r="T5" s="37">
        <v>5</v>
      </c>
      <c r="U5" s="38" t="s">
        <v>105</v>
      </c>
      <c r="V5" s="39">
        <v>1</v>
      </c>
      <c r="W5" s="40" t="str">
        <f t="shared" si="4"/>
        <v>○</v>
      </c>
      <c r="X5" s="37">
        <v>5</v>
      </c>
      <c r="Y5" s="38" t="s">
        <v>105</v>
      </c>
      <c r="Z5" s="39">
        <v>3</v>
      </c>
      <c r="AA5" s="40" t="str">
        <f t="shared" si="5"/>
        <v>○</v>
      </c>
      <c r="AB5" s="37">
        <v>4</v>
      </c>
      <c r="AC5" s="38" t="s">
        <v>105</v>
      </c>
      <c r="AD5" s="39">
        <v>2</v>
      </c>
      <c r="AE5" s="40" t="str">
        <f t="shared" si="6"/>
        <v>○</v>
      </c>
      <c r="AF5" s="37">
        <v>3</v>
      </c>
      <c r="AG5" s="38" t="s">
        <v>105</v>
      </c>
      <c r="AH5" s="43">
        <v>1</v>
      </c>
      <c r="AI5" s="166"/>
      <c r="AJ5" s="168"/>
      <c r="AK5" s="170"/>
      <c r="AL5" s="170"/>
      <c r="AM5" s="156"/>
      <c r="AN5" s="216"/>
    </row>
    <row r="6" spans="1:40" ht="23.25" customHeight="1" x14ac:dyDescent="0.15">
      <c r="A6" s="217" t="s">
        <v>175</v>
      </c>
      <c r="B6" s="218"/>
      <c r="C6" s="31" t="str">
        <f t="shared" ref="C6:C19" si="7">IF(D6="","",IF(D6=F6,"△",IF(D6&gt;F6,"○","●")))</f>
        <v>●</v>
      </c>
      <c r="D6" s="32">
        <v>0</v>
      </c>
      <c r="E6" s="32" t="s">
        <v>105</v>
      </c>
      <c r="F6" s="33">
        <v>3</v>
      </c>
      <c r="G6" s="31" t="str">
        <f t="shared" si="0"/>
        <v/>
      </c>
      <c r="H6" s="32"/>
      <c r="I6" s="32"/>
      <c r="J6" s="33"/>
      <c r="K6" s="31" t="str">
        <f t="shared" si="1"/>
        <v>●</v>
      </c>
      <c r="L6" s="32">
        <v>0</v>
      </c>
      <c r="M6" s="32" t="s">
        <v>123</v>
      </c>
      <c r="N6" s="33">
        <v>1</v>
      </c>
      <c r="O6" s="31" t="str">
        <f t="shared" si="2"/>
        <v>△</v>
      </c>
      <c r="P6" s="32">
        <v>0</v>
      </c>
      <c r="Q6" s="32" t="s">
        <v>105</v>
      </c>
      <c r="R6" s="33">
        <v>0</v>
      </c>
      <c r="S6" s="31" t="str">
        <f t="shared" si="3"/>
        <v>△</v>
      </c>
      <c r="T6" s="32">
        <v>0</v>
      </c>
      <c r="U6" s="32" t="s">
        <v>123</v>
      </c>
      <c r="V6" s="33">
        <v>0</v>
      </c>
      <c r="W6" s="31" t="str">
        <f t="shared" si="4"/>
        <v>○</v>
      </c>
      <c r="X6" s="32">
        <v>5</v>
      </c>
      <c r="Y6" s="32" t="s">
        <v>123</v>
      </c>
      <c r="Z6" s="33">
        <v>0</v>
      </c>
      <c r="AA6" s="31" t="str">
        <f t="shared" si="5"/>
        <v>○</v>
      </c>
      <c r="AB6" s="32">
        <v>1</v>
      </c>
      <c r="AC6" s="32" t="s">
        <v>105</v>
      </c>
      <c r="AD6" s="33">
        <v>0</v>
      </c>
      <c r="AE6" s="31" t="str">
        <f t="shared" si="6"/>
        <v>△</v>
      </c>
      <c r="AF6" s="32">
        <v>0</v>
      </c>
      <c r="AG6" s="32" t="s">
        <v>123</v>
      </c>
      <c r="AH6" s="35">
        <v>0</v>
      </c>
      <c r="AI6" s="165">
        <f>COUNTIF(C6:AH7,"○")*3+COUNTIF(C6:AH7,"△")</f>
        <v>24</v>
      </c>
      <c r="AJ6" s="167">
        <f>D6+H6+L6+P6+T6+X6+AB6+AF6+D7+H7+L7+P7+T7+X7+AB7+AF7</f>
        <v>52</v>
      </c>
      <c r="AK6" s="169">
        <f>-(F6+J6+N6+R6+V6+Z6+AD6+AH6+F7+J7+N7+R7+V7+Z7+AD7+AH7)</f>
        <v>-11</v>
      </c>
      <c r="AL6" s="169">
        <f>AJ6+AK6</f>
        <v>41</v>
      </c>
      <c r="AM6" s="155">
        <f>RANK(AI6,$AI$4:$AI$19,0)</f>
        <v>4</v>
      </c>
      <c r="AN6" s="215">
        <v>4</v>
      </c>
    </row>
    <row r="7" spans="1:40" ht="23.25" customHeight="1" x14ac:dyDescent="0.15">
      <c r="A7" s="221"/>
      <c r="B7" s="222"/>
      <c r="C7" s="40" t="str">
        <f t="shared" si="7"/>
        <v>○</v>
      </c>
      <c r="D7" s="37">
        <v>9</v>
      </c>
      <c r="E7" s="38" t="s">
        <v>123</v>
      </c>
      <c r="F7" s="39">
        <v>0</v>
      </c>
      <c r="G7" s="40" t="str">
        <f t="shared" si="0"/>
        <v/>
      </c>
      <c r="H7" s="37"/>
      <c r="I7" s="38"/>
      <c r="J7" s="39"/>
      <c r="K7" s="40" t="str">
        <f t="shared" si="1"/>
        <v>●</v>
      </c>
      <c r="L7" s="37">
        <v>1</v>
      </c>
      <c r="M7" s="38" t="s">
        <v>105</v>
      </c>
      <c r="N7" s="39">
        <v>5</v>
      </c>
      <c r="O7" s="40" t="str">
        <f t="shared" si="2"/>
        <v>●</v>
      </c>
      <c r="P7" s="37">
        <v>0</v>
      </c>
      <c r="Q7" s="38" t="s">
        <v>123</v>
      </c>
      <c r="R7" s="39">
        <v>1</v>
      </c>
      <c r="S7" s="40" t="str">
        <f t="shared" si="3"/>
        <v>○</v>
      </c>
      <c r="T7" s="37">
        <v>5</v>
      </c>
      <c r="U7" s="38" t="s">
        <v>123</v>
      </c>
      <c r="V7" s="39">
        <v>0</v>
      </c>
      <c r="W7" s="40" t="str">
        <f t="shared" si="4"/>
        <v>○</v>
      </c>
      <c r="X7" s="37">
        <v>5</v>
      </c>
      <c r="Y7" s="38" t="s">
        <v>124</v>
      </c>
      <c r="Z7" s="39">
        <v>0</v>
      </c>
      <c r="AA7" s="40" t="str">
        <f t="shared" si="5"/>
        <v>○</v>
      </c>
      <c r="AB7" s="37">
        <v>4</v>
      </c>
      <c r="AC7" s="38" t="s">
        <v>123</v>
      </c>
      <c r="AD7" s="39">
        <v>0</v>
      </c>
      <c r="AE7" s="40" t="str">
        <f t="shared" si="6"/>
        <v>○</v>
      </c>
      <c r="AF7" s="37">
        <v>22</v>
      </c>
      <c r="AG7" s="38" t="s">
        <v>123</v>
      </c>
      <c r="AH7" s="43">
        <v>1</v>
      </c>
      <c r="AI7" s="166"/>
      <c r="AJ7" s="168"/>
      <c r="AK7" s="170"/>
      <c r="AL7" s="170"/>
      <c r="AM7" s="156"/>
      <c r="AN7" s="216"/>
    </row>
    <row r="8" spans="1:40" ht="23.25" customHeight="1" x14ac:dyDescent="0.15">
      <c r="A8" s="219" t="s">
        <v>176</v>
      </c>
      <c r="B8" s="220"/>
      <c r="C8" s="31" t="str">
        <f t="shared" si="7"/>
        <v>●</v>
      </c>
      <c r="D8" s="32">
        <v>1</v>
      </c>
      <c r="E8" s="32" t="s">
        <v>105</v>
      </c>
      <c r="F8" s="33">
        <v>2</v>
      </c>
      <c r="G8" s="31" t="str">
        <f t="shared" si="0"/>
        <v>○</v>
      </c>
      <c r="H8" s="32">
        <v>1</v>
      </c>
      <c r="I8" s="32" t="s">
        <v>123</v>
      </c>
      <c r="J8" s="33">
        <v>0</v>
      </c>
      <c r="K8" s="31" t="str">
        <f t="shared" si="1"/>
        <v/>
      </c>
      <c r="L8" s="32"/>
      <c r="M8" s="32"/>
      <c r="N8" s="33"/>
      <c r="O8" s="31" t="str">
        <f t="shared" si="2"/>
        <v>△</v>
      </c>
      <c r="P8" s="32">
        <v>0</v>
      </c>
      <c r="Q8" s="32" t="s">
        <v>123</v>
      </c>
      <c r="R8" s="33">
        <v>0</v>
      </c>
      <c r="S8" s="31" t="str">
        <f t="shared" si="3"/>
        <v>●</v>
      </c>
      <c r="T8" s="32">
        <v>2</v>
      </c>
      <c r="U8" s="32" t="s">
        <v>105</v>
      </c>
      <c r="V8" s="33">
        <v>3</v>
      </c>
      <c r="W8" s="31" t="str">
        <f t="shared" si="4"/>
        <v>○</v>
      </c>
      <c r="X8" s="32">
        <v>4</v>
      </c>
      <c r="Y8" s="32" t="s">
        <v>105</v>
      </c>
      <c r="Z8" s="33">
        <v>0</v>
      </c>
      <c r="AA8" s="31" t="str">
        <f t="shared" si="5"/>
        <v>○</v>
      </c>
      <c r="AB8" s="32">
        <v>4</v>
      </c>
      <c r="AC8" s="32" t="s">
        <v>105</v>
      </c>
      <c r="AD8" s="33">
        <v>1</v>
      </c>
      <c r="AE8" s="31" t="str">
        <f t="shared" si="6"/>
        <v>△</v>
      </c>
      <c r="AF8" s="32">
        <v>1</v>
      </c>
      <c r="AG8" s="32" t="s">
        <v>123</v>
      </c>
      <c r="AH8" s="35">
        <v>1</v>
      </c>
      <c r="AI8" s="165">
        <f>COUNTIF(C8:AH9,"○")*3+COUNTIF(C8:AH9,"△")</f>
        <v>30</v>
      </c>
      <c r="AJ8" s="167">
        <f>D8+H8+L8+P8+T8+X8+AB8+AF8+D9+H9+L9+P9+T9+X9+AB9+AF9</f>
        <v>82</v>
      </c>
      <c r="AK8" s="169">
        <f>-(F8+J8+N8+R8+V8+Z8+AD8+AH8+F9+J9+N9+R9+V9+Z9+AD9+AH9)</f>
        <v>-8</v>
      </c>
      <c r="AL8" s="169">
        <f>AJ8+AK8</f>
        <v>74</v>
      </c>
      <c r="AM8" s="155">
        <f>RANK(AI8,$AI$4:$AI$19,0)</f>
        <v>3</v>
      </c>
      <c r="AN8" s="215">
        <v>3</v>
      </c>
    </row>
    <row r="9" spans="1:40" ht="23.25" customHeight="1" x14ac:dyDescent="0.15">
      <c r="A9" s="219"/>
      <c r="B9" s="220"/>
      <c r="C9" s="40" t="str">
        <f t="shared" si="7"/>
        <v>○</v>
      </c>
      <c r="D9" s="37">
        <v>7</v>
      </c>
      <c r="E9" s="38" t="s">
        <v>105</v>
      </c>
      <c r="F9" s="39">
        <v>0</v>
      </c>
      <c r="G9" s="40" t="str">
        <f t="shared" si="0"/>
        <v>○</v>
      </c>
      <c r="H9" s="37">
        <v>5</v>
      </c>
      <c r="I9" s="38" t="s">
        <v>123</v>
      </c>
      <c r="J9" s="39">
        <v>1</v>
      </c>
      <c r="K9" s="40" t="str">
        <f t="shared" si="1"/>
        <v/>
      </c>
      <c r="L9" s="37"/>
      <c r="M9" s="38"/>
      <c r="N9" s="39"/>
      <c r="O9" s="40" t="str">
        <f t="shared" si="2"/>
        <v>△</v>
      </c>
      <c r="P9" s="37">
        <v>0</v>
      </c>
      <c r="Q9" s="38" t="s">
        <v>108</v>
      </c>
      <c r="R9" s="39">
        <v>0</v>
      </c>
      <c r="S9" s="40" t="str">
        <f t="shared" si="3"/>
        <v>○</v>
      </c>
      <c r="T9" s="37">
        <v>8</v>
      </c>
      <c r="U9" s="38" t="s">
        <v>123</v>
      </c>
      <c r="V9" s="39">
        <v>0</v>
      </c>
      <c r="W9" s="40" t="str">
        <f t="shared" si="4"/>
        <v>○</v>
      </c>
      <c r="X9" s="37">
        <v>15</v>
      </c>
      <c r="Y9" s="38" t="s">
        <v>105</v>
      </c>
      <c r="Z9" s="39">
        <v>0</v>
      </c>
      <c r="AA9" s="40" t="str">
        <f t="shared" si="5"/>
        <v>○</v>
      </c>
      <c r="AB9" s="37">
        <v>13</v>
      </c>
      <c r="AC9" s="38" t="s">
        <v>123</v>
      </c>
      <c r="AD9" s="39">
        <v>0</v>
      </c>
      <c r="AE9" s="40" t="str">
        <f t="shared" si="6"/>
        <v>○</v>
      </c>
      <c r="AF9" s="37">
        <v>21</v>
      </c>
      <c r="AG9" s="38" t="s">
        <v>105</v>
      </c>
      <c r="AH9" s="43">
        <v>0</v>
      </c>
      <c r="AI9" s="166"/>
      <c r="AJ9" s="168"/>
      <c r="AK9" s="170"/>
      <c r="AL9" s="170"/>
      <c r="AM9" s="156"/>
      <c r="AN9" s="216"/>
    </row>
    <row r="10" spans="1:40" ht="23.25" customHeight="1" x14ac:dyDescent="0.15">
      <c r="A10" s="217" t="s">
        <v>177</v>
      </c>
      <c r="B10" s="218"/>
      <c r="C10" s="31" t="str">
        <f t="shared" si="7"/>
        <v>●</v>
      </c>
      <c r="D10" s="32">
        <v>0</v>
      </c>
      <c r="E10" s="32" t="s">
        <v>105</v>
      </c>
      <c r="F10" s="33">
        <v>3</v>
      </c>
      <c r="G10" s="31" t="str">
        <f t="shared" si="0"/>
        <v>△</v>
      </c>
      <c r="H10" s="32">
        <v>0</v>
      </c>
      <c r="I10" s="32" t="s">
        <v>105</v>
      </c>
      <c r="J10" s="33">
        <v>0</v>
      </c>
      <c r="K10" s="31" t="str">
        <f t="shared" si="1"/>
        <v>△</v>
      </c>
      <c r="L10" s="32">
        <v>0</v>
      </c>
      <c r="M10" s="32" t="s">
        <v>108</v>
      </c>
      <c r="N10" s="33">
        <v>0</v>
      </c>
      <c r="O10" s="31" t="str">
        <f t="shared" si="2"/>
        <v/>
      </c>
      <c r="P10" s="32"/>
      <c r="Q10" s="32"/>
      <c r="R10" s="33"/>
      <c r="S10" s="31" t="str">
        <f t="shared" si="3"/>
        <v>△</v>
      </c>
      <c r="T10" s="32">
        <v>0</v>
      </c>
      <c r="U10" s="32" t="s">
        <v>105</v>
      </c>
      <c r="V10" s="33">
        <v>0</v>
      </c>
      <c r="W10" s="31" t="str">
        <f t="shared" si="4"/>
        <v>○</v>
      </c>
      <c r="X10" s="32">
        <v>4</v>
      </c>
      <c r="Y10" s="32" t="s">
        <v>108</v>
      </c>
      <c r="Z10" s="33">
        <v>2</v>
      </c>
      <c r="AA10" s="31" t="str">
        <f t="shared" si="5"/>
        <v>○</v>
      </c>
      <c r="AB10" s="32">
        <v>4</v>
      </c>
      <c r="AC10" s="32" t="s">
        <v>123</v>
      </c>
      <c r="AD10" s="33">
        <v>0</v>
      </c>
      <c r="AE10" s="31" t="str">
        <f t="shared" si="6"/>
        <v>○</v>
      </c>
      <c r="AF10" s="32">
        <v>3</v>
      </c>
      <c r="AG10" s="32" t="s">
        <v>105</v>
      </c>
      <c r="AH10" s="35">
        <v>0</v>
      </c>
      <c r="AI10" s="165">
        <f>COUNTIF(C10:AH11,"○")*3+COUNTIF(C10:AH11,"△")</f>
        <v>31</v>
      </c>
      <c r="AJ10" s="167">
        <f>D10+H10+L10+P10+T10+X10+AB10+AF10+D11+H11+L11+P11+T11+X11+AB11+AF11</f>
        <v>79</v>
      </c>
      <c r="AK10" s="169">
        <f>-(F10+J10+N10+R10+V10+Z10+AD10+AH10+F11+J11+N11+R11+V11+Z11+AD11+AH11)</f>
        <v>-6</v>
      </c>
      <c r="AL10" s="169">
        <f>AJ10+AK10</f>
        <v>73</v>
      </c>
      <c r="AM10" s="155">
        <f>RANK(AI10,$AI$4:$AI$19,0)</f>
        <v>1</v>
      </c>
      <c r="AN10" s="215">
        <v>1</v>
      </c>
    </row>
    <row r="11" spans="1:40" ht="23.25" customHeight="1" x14ac:dyDescent="0.15">
      <c r="A11" s="221"/>
      <c r="B11" s="222"/>
      <c r="C11" s="40" t="str">
        <f t="shared" si="7"/>
        <v>○</v>
      </c>
      <c r="D11" s="37">
        <v>11</v>
      </c>
      <c r="E11" s="38" t="s">
        <v>108</v>
      </c>
      <c r="F11" s="39">
        <v>0</v>
      </c>
      <c r="G11" s="40" t="str">
        <f t="shared" si="0"/>
        <v>○</v>
      </c>
      <c r="H11" s="37">
        <v>1</v>
      </c>
      <c r="I11" s="38" t="s">
        <v>105</v>
      </c>
      <c r="J11" s="39">
        <v>0</v>
      </c>
      <c r="K11" s="40" t="str">
        <f t="shared" si="1"/>
        <v>△</v>
      </c>
      <c r="L11" s="37">
        <v>0</v>
      </c>
      <c r="M11" s="38" t="s">
        <v>105</v>
      </c>
      <c r="N11" s="39">
        <v>0</v>
      </c>
      <c r="O11" s="40" t="str">
        <f t="shared" si="2"/>
        <v/>
      </c>
      <c r="P11" s="37"/>
      <c r="Q11" s="38"/>
      <c r="R11" s="39"/>
      <c r="S11" s="40" t="str">
        <f t="shared" si="3"/>
        <v>○</v>
      </c>
      <c r="T11" s="37">
        <v>13</v>
      </c>
      <c r="U11" s="38" t="s">
        <v>108</v>
      </c>
      <c r="V11" s="39">
        <v>0</v>
      </c>
      <c r="W11" s="40" t="str">
        <f t="shared" si="4"/>
        <v>○</v>
      </c>
      <c r="X11" s="37">
        <v>11</v>
      </c>
      <c r="Y11" s="38" t="s">
        <v>105</v>
      </c>
      <c r="Z11" s="39">
        <v>1</v>
      </c>
      <c r="AA11" s="40" t="str">
        <f t="shared" si="5"/>
        <v>○</v>
      </c>
      <c r="AB11" s="37">
        <v>11</v>
      </c>
      <c r="AC11" s="38" t="s">
        <v>123</v>
      </c>
      <c r="AD11" s="39">
        <v>0</v>
      </c>
      <c r="AE11" s="40" t="str">
        <f t="shared" si="6"/>
        <v>○</v>
      </c>
      <c r="AF11" s="37">
        <v>21</v>
      </c>
      <c r="AG11" s="38" t="s">
        <v>108</v>
      </c>
      <c r="AH11" s="43">
        <v>0</v>
      </c>
      <c r="AI11" s="166"/>
      <c r="AJ11" s="168"/>
      <c r="AK11" s="170"/>
      <c r="AL11" s="170"/>
      <c r="AM11" s="156"/>
      <c r="AN11" s="216"/>
    </row>
    <row r="12" spans="1:40" ht="23.25" customHeight="1" x14ac:dyDescent="0.15">
      <c r="A12" s="219" t="s">
        <v>125</v>
      </c>
      <c r="B12" s="220"/>
      <c r="C12" s="31" t="str">
        <f t="shared" si="7"/>
        <v>●</v>
      </c>
      <c r="D12" s="32">
        <v>1</v>
      </c>
      <c r="E12" s="32" t="s">
        <v>108</v>
      </c>
      <c r="F12" s="33">
        <v>5</v>
      </c>
      <c r="G12" s="31" t="str">
        <f t="shared" si="0"/>
        <v>△</v>
      </c>
      <c r="H12" s="32">
        <v>0</v>
      </c>
      <c r="I12" s="32" t="s">
        <v>123</v>
      </c>
      <c r="J12" s="33">
        <v>0</v>
      </c>
      <c r="K12" s="31" t="str">
        <f t="shared" si="1"/>
        <v>○</v>
      </c>
      <c r="L12" s="32">
        <v>3</v>
      </c>
      <c r="M12" s="32" t="s">
        <v>105</v>
      </c>
      <c r="N12" s="33">
        <v>2</v>
      </c>
      <c r="O12" s="31" t="str">
        <f t="shared" si="2"/>
        <v>△</v>
      </c>
      <c r="P12" s="32">
        <v>0</v>
      </c>
      <c r="Q12" s="32" t="s">
        <v>105</v>
      </c>
      <c r="R12" s="33">
        <v>0</v>
      </c>
      <c r="S12" s="31" t="str">
        <f t="shared" si="3"/>
        <v/>
      </c>
      <c r="T12" s="32"/>
      <c r="U12" s="32"/>
      <c r="V12" s="33"/>
      <c r="W12" s="31" t="str">
        <f t="shared" si="4"/>
        <v>○</v>
      </c>
      <c r="X12" s="32">
        <v>4</v>
      </c>
      <c r="Y12" s="32" t="s">
        <v>123</v>
      </c>
      <c r="Z12" s="33">
        <v>0</v>
      </c>
      <c r="AA12" s="31" t="str">
        <f t="shared" si="5"/>
        <v>○</v>
      </c>
      <c r="AB12" s="32">
        <v>3</v>
      </c>
      <c r="AC12" s="32" t="s">
        <v>105</v>
      </c>
      <c r="AD12" s="33">
        <v>0</v>
      </c>
      <c r="AE12" s="31" t="str">
        <f t="shared" si="6"/>
        <v>○</v>
      </c>
      <c r="AF12" s="32">
        <v>3</v>
      </c>
      <c r="AG12" s="32" t="s">
        <v>123</v>
      </c>
      <c r="AH12" s="35">
        <v>2</v>
      </c>
      <c r="AI12" s="165">
        <f>COUNTIF(C12:AH13,"○")*3+COUNTIF(C12:AH13,"△")</f>
        <v>20</v>
      </c>
      <c r="AJ12" s="167">
        <f>D12+H12+L12+P12+T12+X12+AB12+AF12+D13+H13+L13+P13+T13+X13+AB13+AF13</f>
        <v>33</v>
      </c>
      <c r="AK12" s="169">
        <f>-(F12+J12+N12+R12+V12+Z12+AD12+AH12+F13+J13+N13+R13+V13+Z13+AD13+AH13)</f>
        <v>-46</v>
      </c>
      <c r="AL12" s="169">
        <f>AJ12+AK12</f>
        <v>-13</v>
      </c>
      <c r="AM12" s="155">
        <f>RANK(AI12,$AI$4:$AI$19,0)</f>
        <v>5</v>
      </c>
      <c r="AN12" s="215">
        <v>5</v>
      </c>
    </row>
    <row r="13" spans="1:40" ht="23.25" customHeight="1" x14ac:dyDescent="0.15">
      <c r="A13" s="219"/>
      <c r="B13" s="220"/>
      <c r="C13" s="40" t="str">
        <f t="shared" si="7"/>
        <v>●</v>
      </c>
      <c r="D13" s="37">
        <v>1</v>
      </c>
      <c r="E13" s="38" t="s">
        <v>105</v>
      </c>
      <c r="F13" s="39">
        <v>5</v>
      </c>
      <c r="G13" s="40" t="str">
        <f t="shared" si="0"/>
        <v>●</v>
      </c>
      <c r="H13" s="37">
        <v>0</v>
      </c>
      <c r="I13" s="38" t="s">
        <v>105</v>
      </c>
      <c r="J13" s="39">
        <v>5</v>
      </c>
      <c r="K13" s="40" t="str">
        <f t="shared" si="1"/>
        <v>●</v>
      </c>
      <c r="L13" s="37">
        <v>0</v>
      </c>
      <c r="M13" s="38" t="s">
        <v>105</v>
      </c>
      <c r="N13" s="39">
        <v>8</v>
      </c>
      <c r="O13" s="40" t="str">
        <f t="shared" si="2"/>
        <v>●</v>
      </c>
      <c r="P13" s="37">
        <v>0</v>
      </c>
      <c r="Q13" s="38" t="s">
        <v>123</v>
      </c>
      <c r="R13" s="39">
        <v>13</v>
      </c>
      <c r="S13" s="40" t="str">
        <f t="shared" si="3"/>
        <v/>
      </c>
      <c r="T13" s="37"/>
      <c r="U13" s="38"/>
      <c r="V13" s="39"/>
      <c r="W13" s="40" t="str">
        <f t="shared" si="4"/>
        <v>○</v>
      </c>
      <c r="X13" s="37">
        <v>3</v>
      </c>
      <c r="Y13" s="38" t="s">
        <v>123</v>
      </c>
      <c r="Z13" s="39">
        <v>0</v>
      </c>
      <c r="AA13" s="40" t="str">
        <f t="shared" si="5"/>
        <v>●</v>
      </c>
      <c r="AB13" s="37">
        <v>2</v>
      </c>
      <c r="AC13" s="38" t="s">
        <v>123</v>
      </c>
      <c r="AD13" s="39">
        <v>4</v>
      </c>
      <c r="AE13" s="40" t="str">
        <f t="shared" si="6"/>
        <v>○</v>
      </c>
      <c r="AF13" s="37">
        <v>13</v>
      </c>
      <c r="AG13" s="38" t="s">
        <v>105</v>
      </c>
      <c r="AH13" s="43">
        <v>2</v>
      </c>
      <c r="AI13" s="166"/>
      <c r="AJ13" s="168"/>
      <c r="AK13" s="170"/>
      <c r="AL13" s="170"/>
      <c r="AM13" s="156"/>
      <c r="AN13" s="216"/>
    </row>
    <row r="14" spans="1:40" ht="23.25" customHeight="1" x14ac:dyDescent="0.15">
      <c r="A14" s="217" t="s">
        <v>126</v>
      </c>
      <c r="B14" s="218"/>
      <c r="C14" s="31" t="str">
        <f t="shared" si="7"/>
        <v>●</v>
      </c>
      <c r="D14" s="32">
        <v>0</v>
      </c>
      <c r="E14" s="32" t="s">
        <v>123</v>
      </c>
      <c r="F14" s="33">
        <v>7</v>
      </c>
      <c r="G14" s="31" t="str">
        <f t="shared" si="0"/>
        <v>●</v>
      </c>
      <c r="H14" s="32">
        <v>0</v>
      </c>
      <c r="I14" s="32" t="s">
        <v>105</v>
      </c>
      <c r="J14" s="33">
        <v>5</v>
      </c>
      <c r="K14" s="31" t="str">
        <f t="shared" si="1"/>
        <v>●</v>
      </c>
      <c r="L14" s="32">
        <v>0</v>
      </c>
      <c r="M14" s="32" t="s">
        <v>123</v>
      </c>
      <c r="N14" s="33">
        <v>4</v>
      </c>
      <c r="O14" s="31" t="str">
        <f t="shared" si="2"/>
        <v>●</v>
      </c>
      <c r="P14" s="32">
        <v>2</v>
      </c>
      <c r="Q14" s="32" t="s">
        <v>105</v>
      </c>
      <c r="R14" s="33">
        <v>4</v>
      </c>
      <c r="S14" s="31" t="str">
        <f t="shared" si="3"/>
        <v>●</v>
      </c>
      <c r="T14" s="32">
        <v>0</v>
      </c>
      <c r="U14" s="32" t="s">
        <v>105</v>
      </c>
      <c r="V14" s="33">
        <v>4</v>
      </c>
      <c r="W14" s="31" t="str">
        <f t="shared" si="4"/>
        <v/>
      </c>
      <c r="X14" s="32"/>
      <c r="Y14" s="32"/>
      <c r="Z14" s="33"/>
      <c r="AA14" s="31" t="str">
        <f t="shared" si="5"/>
        <v>●</v>
      </c>
      <c r="AB14" s="32">
        <v>1</v>
      </c>
      <c r="AC14" s="32" t="s">
        <v>105</v>
      </c>
      <c r="AD14" s="33">
        <v>4</v>
      </c>
      <c r="AE14" s="31" t="str">
        <f t="shared" si="6"/>
        <v>△</v>
      </c>
      <c r="AF14" s="32">
        <v>3</v>
      </c>
      <c r="AG14" s="32" t="s">
        <v>123</v>
      </c>
      <c r="AH14" s="35">
        <v>3</v>
      </c>
      <c r="AI14" s="165">
        <f>COUNTIF(C14:AH15,"○")*3+COUNTIF(C14:AH15,"△")</f>
        <v>7</v>
      </c>
      <c r="AJ14" s="167">
        <f>D14+H14+L14+P14+T14+X14+AB14+AF14+D15+H15+L15+P15+T15+X15+AB15+AF15</f>
        <v>22</v>
      </c>
      <c r="AK14" s="169">
        <f>-(F14+J14+N14+R14+V14+Z14+AD14+AH14+F15+J15+N15+R15+V15+Z15+AD15+AH15)</f>
        <v>-71</v>
      </c>
      <c r="AL14" s="169">
        <f>AJ14+AK14</f>
        <v>-49</v>
      </c>
      <c r="AM14" s="155">
        <f>RANK(AI14,$AI$4:$AI$19,0)</f>
        <v>7</v>
      </c>
      <c r="AN14" s="215">
        <v>7</v>
      </c>
    </row>
    <row r="15" spans="1:40" ht="23.25" customHeight="1" x14ac:dyDescent="0.15">
      <c r="A15" s="221"/>
      <c r="B15" s="222"/>
      <c r="C15" s="40" t="str">
        <f t="shared" si="7"/>
        <v>●</v>
      </c>
      <c r="D15" s="37">
        <v>3</v>
      </c>
      <c r="E15" s="38" t="s">
        <v>123</v>
      </c>
      <c r="F15" s="39">
        <v>5</v>
      </c>
      <c r="G15" s="40" t="str">
        <f t="shared" si="0"/>
        <v>●</v>
      </c>
      <c r="H15" s="37">
        <v>0</v>
      </c>
      <c r="I15" s="38" t="s">
        <v>123</v>
      </c>
      <c r="J15" s="39">
        <v>5</v>
      </c>
      <c r="K15" s="40" t="str">
        <f t="shared" si="1"/>
        <v>●</v>
      </c>
      <c r="L15" s="37">
        <v>0</v>
      </c>
      <c r="M15" s="38" t="s">
        <v>105</v>
      </c>
      <c r="N15" s="39">
        <v>15</v>
      </c>
      <c r="O15" s="40" t="str">
        <f t="shared" si="2"/>
        <v>●</v>
      </c>
      <c r="P15" s="37">
        <v>1</v>
      </c>
      <c r="Q15" s="38" t="s">
        <v>123</v>
      </c>
      <c r="R15" s="39">
        <v>11</v>
      </c>
      <c r="S15" s="40" t="str">
        <f t="shared" si="3"/>
        <v>●</v>
      </c>
      <c r="T15" s="37">
        <v>0</v>
      </c>
      <c r="U15" s="38" t="s">
        <v>123</v>
      </c>
      <c r="V15" s="39">
        <v>3</v>
      </c>
      <c r="W15" s="40" t="str">
        <f t="shared" si="4"/>
        <v/>
      </c>
      <c r="X15" s="37"/>
      <c r="Y15" s="38"/>
      <c r="Z15" s="39"/>
      <c r="AA15" s="40" t="str">
        <f t="shared" si="5"/>
        <v>○</v>
      </c>
      <c r="AB15" s="37">
        <v>4</v>
      </c>
      <c r="AC15" s="38" t="s">
        <v>105</v>
      </c>
      <c r="AD15" s="39">
        <v>1</v>
      </c>
      <c r="AE15" s="40" t="str">
        <f t="shared" si="6"/>
        <v>○</v>
      </c>
      <c r="AF15" s="37">
        <v>8</v>
      </c>
      <c r="AG15" s="38" t="s">
        <v>124</v>
      </c>
      <c r="AH15" s="43">
        <v>0</v>
      </c>
      <c r="AI15" s="166"/>
      <c r="AJ15" s="168"/>
      <c r="AK15" s="170"/>
      <c r="AL15" s="170"/>
      <c r="AM15" s="156"/>
      <c r="AN15" s="216"/>
    </row>
    <row r="16" spans="1:40" ht="23.25" customHeight="1" x14ac:dyDescent="0.15">
      <c r="A16" s="219" t="s">
        <v>127</v>
      </c>
      <c r="B16" s="220"/>
      <c r="C16" s="31" t="str">
        <f t="shared" si="7"/>
        <v>△</v>
      </c>
      <c r="D16" s="32">
        <v>2</v>
      </c>
      <c r="E16" s="32" t="s">
        <v>108</v>
      </c>
      <c r="F16" s="33">
        <v>2</v>
      </c>
      <c r="G16" s="31" t="str">
        <f t="shared" si="0"/>
        <v>●</v>
      </c>
      <c r="H16" s="32">
        <v>0</v>
      </c>
      <c r="I16" s="32" t="s">
        <v>108</v>
      </c>
      <c r="J16" s="33">
        <v>1</v>
      </c>
      <c r="K16" s="31" t="str">
        <f t="shared" si="1"/>
        <v>●</v>
      </c>
      <c r="L16" s="32">
        <v>1</v>
      </c>
      <c r="M16" s="32" t="s">
        <v>105</v>
      </c>
      <c r="N16" s="33">
        <v>4</v>
      </c>
      <c r="O16" s="31" t="str">
        <f t="shared" si="2"/>
        <v>●</v>
      </c>
      <c r="P16" s="32">
        <v>0</v>
      </c>
      <c r="Q16" s="32" t="s">
        <v>123</v>
      </c>
      <c r="R16" s="33">
        <v>4</v>
      </c>
      <c r="S16" s="31" t="str">
        <f t="shared" si="3"/>
        <v>●</v>
      </c>
      <c r="T16" s="32">
        <v>0</v>
      </c>
      <c r="U16" s="32" t="s">
        <v>108</v>
      </c>
      <c r="V16" s="33">
        <v>3</v>
      </c>
      <c r="W16" s="31" t="str">
        <f t="shared" si="4"/>
        <v>○</v>
      </c>
      <c r="X16" s="32">
        <v>4</v>
      </c>
      <c r="Y16" s="32" t="s">
        <v>105</v>
      </c>
      <c r="Z16" s="33">
        <v>1</v>
      </c>
      <c r="AA16" s="31" t="str">
        <f t="shared" si="5"/>
        <v/>
      </c>
      <c r="AB16" s="32"/>
      <c r="AC16" s="32"/>
      <c r="AD16" s="33"/>
      <c r="AE16" s="31" t="str">
        <f t="shared" si="6"/>
        <v>●</v>
      </c>
      <c r="AF16" s="32">
        <v>1</v>
      </c>
      <c r="AG16" s="32" t="s">
        <v>123</v>
      </c>
      <c r="AH16" s="35">
        <v>6</v>
      </c>
      <c r="AI16" s="165">
        <f>COUNTIF(C16:AH17,"○")*3+COUNTIF(C16:AH17,"△")</f>
        <v>10</v>
      </c>
      <c r="AJ16" s="167">
        <f>D16+H16+L16+P16+T16+X16+AB16+AF16+D17+H17+L17+P17+T17+X17+AB17+AF17</f>
        <v>16</v>
      </c>
      <c r="AK16" s="169">
        <f>-(F16+J16+N16+R16+V16+Z16+AD16+AH16+F17+J17+N17+R17+V17+Z17+AD17+AH17)</f>
        <v>-59</v>
      </c>
      <c r="AL16" s="169">
        <f>AJ16+AK16</f>
        <v>-43</v>
      </c>
      <c r="AM16" s="155">
        <f>RANK(AI16,$AI$4:$AI$19,0)</f>
        <v>6</v>
      </c>
      <c r="AN16" s="215">
        <v>6</v>
      </c>
    </row>
    <row r="17" spans="1:40" ht="23.25" customHeight="1" x14ac:dyDescent="0.15">
      <c r="A17" s="219"/>
      <c r="B17" s="220"/>
      <c r="C17" s="40" t="str">
        <f t="shared" si="7"/>
        <v>●</v>
      </c>
      <c r="D17" s="37">
        <v>2</v>
      </c>
      <c r="E17" s="38" t="s">
        <v>123</v>
      </c>
      <c r="F17" s="39">
        <v>4</v>
      </c>
      <c r="G17" s="40" t="str">
        <f t="shared" si="0"/>
        <v>●</v>
      </c>
      <c r="H17" s="37">
        <v>0</v>
      </c>
      <c r="I17" s="38" t="s">
        <v>105</v>
      </c>
      <c r="J17" s="39">
        <v>4</v>
      </c>
      <c r="K17" s="40" t="str">
        <f t="shared" si="1"/>
        <v>●</v>
      </c>
      <c r="L17" s="37">
        <v>0</v>
      </c>
      <c r="M17" s="38" t="s">
        <v>123</v>
      </c>
      <c r="N17" s="39">
        <v>13</v>
      </c>
      <c r="O17" s="40" t="str">
        <f t="shared" si="2"/>
        <v>●</v>
      </c>
      <c r="P17" s="37">
        <v>0</v>
      </c>
      <c r="Q17" s="38" t="s">
        <v>105</v>
      </c>
      <c r="R17" s="39">
        <v>11</v>
      </c>
      <c r="S17" s="40" t="str">
        <f t="shared" si="3"/>
        <v>○</v>
      </c>
      <c r="T17" s="37">
        <v>4</v>
      </c>
      <c r="U17" s="38" t="s">
        <v>123</v>
      </c>
      <c r="V17" s="39">
        <v>2</v>
      </c>
      <c r="W17" s="40" t="str">
        <f t="shared" si="4"/>
        <v>●</v>
      </c>
      <c r="X17" s="37">
        <v>1</v>
      </c>
      <c r="Y17" s="38" t="s">
        <v>123</v>
      </c>
      <c r="Z17" s="39">
        <v>4</v>
      </c>
      <c r="AA17" s="40" t="str">
        <f t="shared" si="5"/>
        <v/>
      </c>
      <c r="AB17" s="37"/>
      <c r="AC17" s="38"/>
      <c r="AD17" s="39"/>
      <c r="AE17" s="40" t="str">
        <f t="shared" si="6"/>
        <v>○</v>
      </c>
      <c r="AF17" s="37">
        <v>1</v>
      </c>
      <c r="AG17" s="38" t="s">
        <v>123</v>
      </c>
      <c r="AH17" s="43">
        <v>0</v>
      </c>
      <c r="AI17" s="166"/>
      <c r="AJ17" s="168"/>
      <c r="AK17" s="170"/>
      <c r="AL17" s="170"/>
      <c r="AM17" s="156"/>
      <c r="AN17" s="216"/>
    </row>
    <row r="18" spans="1:40" ht="23.25" customHeight="1" x14ac:dyDescent="0.15">
      <c r="A18" s="217" t="s">
        <v>128</v>
      </c>
      <c r="B18" s="218"/>
      <c r="C18" s="31" t="str">
        <f t="shared" si="7"/>
        <v>●</v>
      </c>
      <c r="D18" s="32">
        <v>0</v>
      </c>
      <c r="E18" s="32" t="s">
        <v>123</v>
      </c>
      <c r="F18" s="33">
        <v>8</v>
      </c>
      <c r="G18" s="31" t="str">
        <f t="shared" si="0"/>
        <v>△</v>
      </c>
      <c r="H18" s="32">
        <v>0</v>
      </c>
      <c r="I18" s="32" t="s">
        <v>105</v>
      </c>
      <c r="J18" s="33">
        <v>0</v>
      </c>
      <c r="K18" s="31" t="str">
        <f t="shared" si="1"/>
        <v>△</v>
      </c>
      <c r="L18" s="32">
        <v>1</v>
      </c>
      <c r="M18" s="32" t="s">
        <v>105</v>
      </c>
      <c r="N18" s="33">
        <v>1</v>
      </c>
      <c r="O18" s="31" t="str">
        <f t="shared" si="2"/>
        <v>●</v>
      </c>
      <c r="P18" s="32">
        <v>0</v>
      </c>
      <c r="Q18" s="32" t="s">
        <v>123</v>
      </c>
      <c r="R18" s="33">
        <v>3</v>
      </c>
      <c r="S18" s="31" t="str">
        <f t="shared" si="3"/>
        <v>●</v>
      </c>
      <c r="T18" s="32">
        <v>2</v>
      </c>
      <c r="U18" s="32" t="s">
        <v>105</v>
      </c>
      <c r="V18" s="33">
        <v>3</v>
      </c>
      <c r="W18" s="31" t="str">
        <f t="shared" si="4"/>
        <v>△</v>
      </c>
      <c r="X18" s="32">
        <v>3</v>
      </c>
      <c r="Y18" s="32" t="s">
        <v>123</v>
      </c>
      <c r="Z18" s="33">
        <v>3</v>
      </c>
      <c r="AA18" s="31" t="str">
        <f t="shared" si="5"/>
        <v>○</v>
      </c>
      <c r="AB18" s="32">
        <v>6</v>
      </c>
      <c r="AC18" s="32" t="s">
        <v>105</v>
      </c>
      <c r="AD18" s="33">
        <v>1</v>
      </c>
      <c r="AE18" s="31" t="str">
        <f t="shared" si="6"/>
        <v/>
      </c>
      <c r="AF18" s="32"/>
      <c r="AG18" s="32"/>
      <c r="AH18" s="35"/>
      <c r="AI18" s="165">
        <f>COUNTIF(C18:AH19,"○")*3+COUNTIF(C18:AH19,"△")</f>
        <v>6</v>
      </c>
      <c r="AJ18" s="167">
        <f>D18+H18+L18+P18+T18+X18+AB18+AF18+D19+H19+L19+P19+T19+X19+AB19+AF19</f>
        <v>16</v>
      </c>
      <c r="AK18" s="169">
        <f>-(F18+J18+N18+R18+V18+Z18+AD18+AH18+F19+J19+N19+R19+V19+Z19+AD19+AH19)</f>
        <v>-108</v>
      </c>
      <c r="AL18" s="169">
        <f>AJ18+AK18</f>
        <v>-92</v>
      </c>
      <c r="AM18" s="155">
        <f>RANK(AI18,$AI$4:$AI$19,0)</f>
        <v>8</v>
      </c>
      <c r="AN18" s="215">
        <v>8</v>
      </c>
    </row>
    <row r="19" spans="1:40" ht="23.25" customHeight="1" thickBot="1" x14ac:dyDescent="0.2">
      <c r="A19" s="224"/>
      <c r="B19" s="225"/>
      <c r="C19" s="55" t="str">
        <f t="shared" si="7"/>
        <v>●</v>
      </c>
      <c r="D19" s="56">
        <v>1</v>
      </c>
      <c r="E19" s="57" t="s">
        <v>105</v>
      </c>
      <c r="F19" s="57">
        <v>3</v>
      </c>
      <c r="G19" s="55" t="str">
        <f t="shared" si="0"/>
        <v>●</v>
      </c>
      <c r="H19" s="56">
        <v>1</v>
      </c>
      <c r="I19" s="57" t="s">
        <v>105</v>
      </c>
      <c r="J19" s="57">
        <v>22</v>
      </c>
      <c r="K19" s="55" t="str">
        <f t="shared" si="1"/>
        <v>●</v>
      </c>
      <c r="L19" s="56">
        <v>0</v>
      </c>
      <c r="M19" s="57" t="s">
        <v>105</v>
      </c>
      <c r="N19" s="57">
        <v>21</v>
      </c>
      <c r="O19" s="55" t="str">
        <f t="shared" si="2"/>
        <v>●</v>
      </c>
      <c r="P19" s="56">
        <v>0</v>
      </c>
      <c r="Q19" s="57" t="s">
        <v>105</v>
      </c>
      <c r="R19" s="57">
        <v>21</v>
      </c>
      <c r="S19" s="55" t="str">
        <f t="shared" si="3"/>
        <v>●</v>
      </c>
      <c r="T19" s="56">
        <v>2</v>
      </c>
      <c r="U19" s="57" t="s">
        <v>123</v>
      </c>
      <c r="V19" s="57">
        <v>13</v>
      </c>
      <c r="W19" s="55" t="str">
        <f t="shared" si="4"/>
        <v>●</v>
      </c>
      <c r="X19" s="56">
        <v>0</v>
      </c>
      <c r="Y19" s="57" t="s">
        <v>105</v>
      </c>
      <c r="Z19" s="57">
        <v>8</v>
      </c>
      <c r="AA19" s="55" t="str">
        <f t="shared" si="5"/>
        <v>●</v>
      </c>
      <c r="AB19" s="56">
        <v>0</v>
      </c>
      <c r="AC19" s="57" t="s">
        <v>123</v>
      </c>
      <c r="AD19" s="57">
        <v>1</v>
      </c>
      <c r="AE19" s="55" t="str">
        <f t="shared" si="6"/>
        <v/>
      </c>
      <c r="AF19" s="56"/>
      <c r="AG19" s="57"/>
      <c r="AH19" s="60"/>
      <c r="AI19" s="188"/>
      <c r="AJ19" s="189"/>
      <c r="AK19" s="190"/>
      <c r="AL19" s="190"/>
      <c r="AM19" s="191"/>
      <c r="AN19" s="223"/>
    </row>
    <row r="20" spans="1:40" ht="13.5" customHeight="1" x14ac:dyDescent="0.15">
      <c r="A20" s="67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7"/>
      <c r="AJ20" s="68"/>
      <c r="AK20" s="68"/>
      <c r="AL20" s="68"/>
      <c r="AM20" s="69"/>
      <c r="AN20" s="69"/>
    </row>
    <row r="21" spans="1:40" ht="13.5" customHeight="1" x14ac:dyDescent="0.15">
      <c r="A21" s="67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7"/>
      <c r="AJ21" s="68"/>
      <c r="AK21" s="68"/>
      <c r="AL21" s="68"/>
      <c r="AM21" s="69"/>
      <c r="AN21" s="69"/>
    </row>
  </sheetData>
  <mergeCells count="71">
    <mergeCell ref="AN18:AN19"/>
    <mergeCell ref="A18:B19"/>
    <mergeCell ref="AI18:AI19"/>
    <mergeCell ref="AJ18:AJ19"/>
    <mergeCell ref="AK18:AK19"/>
    <mergeCell ref="AL18:AL19"/>
    <mergeCell ref="AM18:AM19"/>
    <mergeCell ref="AN14:AN15"/>
    <mergeCell ref="A16:B17"/>
    <mergeCell ref="AI16:AI17"/>
    <mergeCell ref="AJ16:AJ17"/>
    <mergeCell ref="AK16:AK17"/>
    <mergeCell ref="AL16:AL17"/>
    <mergeCell ref="AM16:AM17"/>
    <mergeCell ref="AN16:AN17"/>
    <mergeCell ref="A14:B15"/>
    <mergeCell ref="AI14:AI15"/>
    <mergeCell ref="AJ14:AJ15"/>
    <mergeCell ref="AK14:AK15"/>
    <mergeCell ref="AL14:AL15"/>
    <mergeCell ref="AM14:AM15"/>
    <mergeCell ref="AN10:AN11"/>
    <mergeCell ref="A12:B13"/>
    <mergeCell ref="AI12:AI13"/>
    <mergeCell ref="AJ12:AJ13"/>
    <mergeCell ref="AK12:AK13"/>
    <mergeCell ref="AL12:AL13"/>
    <mergeCell ref="AM12:AM13"/>
    <mergeCell ref="AN12:AN13"/>
    <mergeCell ref="A10:B11"/>
    <mergeCell ref="AI10:AI11"/>
    <mergeCell ref="AJ10:AJ11"/>
    <mergeCell ref="AK10:AK11"/>
    <mergeCell ref="AL10:AL11"/>
    <mergeCell ref="AM10:AM11"/>
    <mergeCell ref="AN6:AN7"/>
    <mergeCell ref="A8:B9"/>
    <mergeCell ref="AI8:AI9"/>
    <mergeCell ref="AJ8:AJ9"/>
    <mergeCell ref="AK8:AK9"/>
    <mergeCell ref="AL8:AL9"/>
    <mergeCell ref="AM8:AM9"/>
    <mergeCell ref="AN8:AN9"/>
    <mergeCell ref="A6:B7"/>
    <mergeCell ref="AI6:AI7"/>
    <mergeCell ref="AJ6:AJ7"/>
    <mergeCell ref="AK6:AK7"/>
    <mergeCell ref="AL6:AL7"/>
    <mergeCell ref="AM6:AM7"/>
    <mergeCell ref="A4:B5"/>
    <mergeCell ref="AI4:AI5"/>
    <mergeCell ref="AJ4:AJ5"/>
    <mergeCell ref="AK4:AK5"/>
    <mergeCell ref="AL4:AL5"/>
    <mergeCell ref="AM4:AM5"/>
    <mergeCell ref="AN4:AN5"/>
    <mergeCell ref="AJ2:AJ3"/>
    <mergeCell ref="AK2:AK3"/>
    <mergeCell ref="AL2:AL3"/>
    <mergeCell ref="AM2:AM3"/>
    <mergeCell ref="AN2:AN3"/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</mergeCells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workbookViewId="0">
      <selection activeCell="AM8" sqref="AM8"/>
    </sheetView>
  </sheetViews>
  <sheetFormatPr defaultRowHeight="13.5" x14ac:dyDescent="0.15"/>
  <cols>
    <col min="1" max="2" width="4.5" style="61" customWidth="1"/>
    <col min="3" max="30" width="2.5" style="61" customWidth="1"/>
    <col min="31" max="36" width="4.375" style="61" customWidth="1"/>
    <col min="37" max="250" width="9" style="61"/>
    <col min="251" max="252" width="8.125" style="61" customWidth="1"/>
    <col min="253" max="280" width="3.25" style="61" customWidth="1"/>
    <col min="281" max="286" width="10" style="61" customWidth="1"/>
    <col min="287" max="287" width="26.125" style="61" customWidth="1"/>
    <col min="288" max="288" width="9" style="61"/>
    <col min="289" max="292" width="3.5" style="61" customWidth="1"/>
    <col min="293" max="506" width="9" style="61"/>
    <col min="507" max="508" width="8.125" style="61" customWidth="1"/>
    <col min="509" max="536" width="3.25" style="61" customWidth="1"/>
    <col min="537" max="542" width="10" style="61" customWidth="1"/>
    <col min="543" max="543" width="26.125" style="61" customWidth="1"/>
    <col min="544" max="544" width="9" style="61"/>
    <col min="545" max="548" width="3.5" style="61" customWidth="1"/>
    <col min="549" max="762" width="9" style="61"/>
    <col min="763" max="764" width="8.125" style="61" customWidth="1"/>
    <col min="765" max="792" width="3.25" style="61" customWidth="1"/>
    <col min="793" max="798" width="10" style="61" customWidth="1"/>
    <col min="799" max="799" width="26.125" style="61" customWidth="1"/>
    <col min="800" max="800" width="9" style="61"/>
    <col min="801" max="804" width="3.5" style="61" customWidth="1"/>
    <col min="805" max="1018" width="9" style="61"/>
    <col min="1019" max="1020" width="8.125" style="61" customWidth="1"/>
    <col min="1021" max="1048" width="3.25" style="61" customWidth="1"/>
    <col min="1049" max="1054" width="10" style="61" customWidth="1"/>
    <col min="1055" max="1055" width="26.125" style="61" customWidth="1"/>
    <col min="1056" max="1056" width="9" style="61"/>
    <col min="1057" max="1060" width="3.5" style="61" customWidth="1"/>
    <col min="1061" max="1274" width="9" style="61"/>
    <col min="1275" max="1276" width="8.125" style="61" customWidth="1"/>
    <col min="1277" max="1304" width="3.25" style="61" customWidth="1"/>
    <col min="1305" max="1310" width="10" style="61" customWidth="1"/>
    <col min="1311" max="1311" width="26.125" style="61" customWidth="1"/>
    <col min="1312" max="1312" width="9" style="61"/>
    <col min="1313" max="1316" width="3.5" style="61" customWidth="1"/>
    <col min="1317" max="1530" width="9" style="61"/>
    <col min="1531" max="1532" width="8.125" style="61" customWidth="1"/>
    <col min="1533" max="1560" width="3.25" style="61" customWidth="1"/>
    <col min="1561" max="1566" width="10" style="61" customWidth="1"/>
    <col min="1567" max="1567" width="26.125" style="61" customWidth="1"/>
    <col min="1568" max="1568" width="9" style="61"/>
    <col min="1569" max="1572" width="3.5" style="61" customWidth="1"/>
    <col min="1573" max="1786" width="9" style="61"/>
    <col min="1787" max="1788" width="8.125" style="61" customWidth="1"/>
    <col min="1789" max="1816" width="3.25" style="61" customWidth="1"/>
    <col min="1817" max="1822" width="10" style="61" customWidth="1"/>
    <col min="1823" max="1823" width="26.125" style="61" customWidth="1"/>
    <col min="1824" max="1824" width="9" style="61"/>
    <col min="1825" max="1828" width="3.5" style="61" customWidth="1"/>
    <col min="1829" max="2042" width="9" style="61"/>
    <col min="2043" max="2044" width="8.125" style="61" customWidth="1"/>
    <col min="2045" max="2072" width="3.25" style="61" customWidth="1"/>
    <col min="2073" max="2078" width="10" style="61" customWidth="1"/>
    <col min="2079" max="2079" width="26.125" style="61" customWidth="1"/>
    <col min="2080" max="2080" width="9" style="61"/>
    <col min="2081" max="2084" width="3.5" style="61" customWidth="1"/>
    <col min="2085" max="2298" width="9" style="61"/>
    <col min="2299" max="2300" width="8.125" style="61" customWidth="1"/>
    <col min="2301" max="2328" width="3.25" style="61" customWidth="1"/>
    <col min="2329" max="2334" width="10" style="61" customWidth="1"/>
    <col min="2335" max="2335" width="26.125" style="61" customWidth="1"/>
    <col min="2336" max="2336" width="9" style="61"/>
    <col min="2337" max="2340" width="3.5" style="61" customWidth="1"/>
    <col min="2341" max="2554" width="9" style="61"/>
    <col min="2555" max="2556" width="8.125" style="61" customWidth="1"/>
    <col min="2557" max="2584" width="3.25" style="61" customWidth="1"/>
    <col min="2585" max="2590" width="10" style="61" customWidth="1"/>
    <col min="2591" max="2591" width="26.125" style="61" customWidth="1"/>
    <col min="2592" max="2592" width="9" style="61"/>
    <col min="2593" max="2596" width="3.5" style="61" customWidth="1"/>
    <col min="2597" max="2810" width="9" style="61"/>
    <col min="2811" max="2812" width="8.125" style="61" customWidth="1"/>
    <col min="2813" max="2840" width="3.25" style="61" customWidth="1"/>
    <col min="2841" max="2846" width="10" style="61" customWidth="1"/>
    <col min="2847" max="2847" width="26.125" style="61" customWidth="1"/>
    <col min="2848" max="2848" width="9" style="61"/>
    <col min="2849" max="2852" width="3.5" style="61" customWidth="1"/>
    <col min="2853" max="3066" width="9" style="61"/>
    <col min="3067" max="3068" width="8.125" style="61" customWidth="1"/>
    <col min="3069" max="3096" width="3.25" style="61" customWidth="1"/>
    <col min="3097" max="3102" width="10" style="61" customWidth="1"/>
    <col min="3103" max="3103" width="26.125" style="61" customWidth="1"/>
    <col min="3104" max="3104" width="9" style="61"/>
    <col min="3105" max="3108" width="3.5" style="61" customWidth="1"/>
    <col min="3109" max="3322" width="9" style="61"/>
    <col min="3323" max="3324" width="8.125" style="61" customWidth="1"/>
    <col min="3325" max="3352" width="3.25" style="61" customWidth="1"/>
    <col min="3353" max="3358" width="10" style="61" customWidth="1"/>
    <col min="3359" max="3359" width="26.125" style="61" customWidth="1"/>
    <col min="3360" max="3360" width="9" style="61"/>
    <col min="3361" max="3364" width="3.5" style="61" customWidth="1"/>
    <col min="3365" max="3578" width="9" style="61"/>
    <col min="3579" max="3580" width="8.125" style="61" customWidth="1"/>
    <col min="3581" max="3608" width="3.25" style="61" customWidth="1"/>
    <col min="3609" max="3614" width="10" style="61" customWidth="1"/>
    <col min="3615" max="3615" width="26.125" style="61" customWidth="1"/>
    <col min="3616" max="3616" width="9" style="61"/>
    <col min="3617" max="3620" width="3.5" style="61" customWidth="1"/>
    <col min="3621" max="3834" width="9" style="61"/>
    <col min="3835" max="3836" width="8.125" style="61" customWidth="1"/>
    <col min="3837" max="3864" width="3.25" style="61" customWidth="1"/>
    <col min="3865" max="3870" width="10" style="61" customWidth="1"/>
    <col min="3871" max="3871" width="26.125" style="61" customWidth="1"/>
    <col min="3872" max="3872" width="9" style="61"/>
    <col min="3873" max="3876" width="3.5" style="61" customWidth="1"/>
    <col min="3877" max="4090" width="9" style="61"/>
    <col min="4091" max="4092" width="8.125" style="61" customWidth="1"/>
    <col min="4093" max="4120" width="3.25" style="61" customWidth="1"/>
    <col min="4121" max="4126" width="10" style="61" customWidth="1"/>
    <col min="4127" max="4127" width="26.125" style="61" customWidth="1"/>
    <col min="4128" max="4128" width="9" style="61"/>
    <col min="4129" max="4132" width="3.5" style="61" customWidth="1"/>
    <col min="4133" max="4346" width="9" style="61"/>
    <col min="4347" max="4348" width="8.125" style="61" customWidth="1"/>
    <col min="4349" max="4376" width="3.25" style="61" customWidth="1"/>
    <col min="4377" max="4382" width="10" style="61" customWidth="1"/>
    <col min="4383" max="4383" width="26.125" style="61" customWidth="1"/>
    <col min="4384" max="4384" width="9" style="61"/>
    <col min="4385" max="4388" width="3.5" style="61" customWidth="1"/>
    <col min="4389" max="4602" width="9" style="61"/>
    <col min="4603" max="4604" width="8.125" style="61" customWidth="1"/>
    <col min="4605" max="4632" width="3.25" style="61" customWidth="1"/>
    <col min="4633" max="4638" width="10" style="61" customWidth="1"/>
    <col min="4639" max="4639" width="26.125" style="61" customWidth="1"/>
    <col min="4640" max="4640" width="9" style="61"/>
    <col min="4641" max="4644" width="3.5" style="61" customWidth="1"/>
    <col min="4645" max="4858" width="9" style="61"/>
    <col min="4859" max="4860" width="8.125" style="61" customWidth="1"/>
    <col min="4861" max="4888" width="3.25" style="61" customWidth="1"/>
    <col min="4889" max="4894" width="10" style="61" customWidth="1"/>
    <col min="4895" max="4895" width="26.125" style="61" customWidth="1"/>
    <col min="4896" max="4896" width="9" style="61"/>
    <col min="4897" max="4900" width="3.5" style="61" customWidth="1"/>
    <col min="4901" max="5114" width="9" style="61"/>
    <col min="5115" max="5116" width="8.125" style="61" customWidth="1"/>
    <col min="5117" max="5144" width="3.25" style="61" customWidth="1"/>
    <col min="5145" max="5150" width="10" style="61" customWidth="1"/>
    <col min="5151" max="5151" width="26.125" style="61" customWidth="1"/>
    <col min="5152" max="5152" width="9" style="61"/>
    <col min="5153" max="5156" width="3.5" style="61" customWidth="1"/>
    <col min="5157" max="5370" width="9" style="61"/>
    <col min="5371" max="5372" width="8.125" style="61" customWidth="1"/>
    <col min="5373" max="5400" width="3.25" style="61" customWidth="1"/>
    <col min="5401" max="5406" width="10" style="61" customWidth="1"/>
    <col min="5407" max="5407" width="26.125" style="61" customWidth="1"/>
    <col min="5408" max="5408" width="9" style="61"/>
    <col min="5409" max="5412" width="3.5" style="61" customWidth="1"/>
    <col min="5413" max="5626" width="9" style="61"/>
    <col min="5627" max="5628" width="8.125" style="61" customWidth="1"/>
    <col min="5629" max="5656" width="3.25" style="61" customWidth="1"/>
    <col min="5657" max="5662" width="10" style="61" customWidth="1"/>
    <col min="5663" max="5663" width="26.125" style="61" customWidth="1"/>
    <col min="5664" max="5664" width="9" style="61"/>
    <col min="5665" max="5668" width="3.5" style="61" customWidth="1"/>
    <col min="5669" max="5882" width="9" style="61"/>
    <col min="5883" max="5884" width="8.125" style="61" customWidth="1"/>
    <col min="5885" max="5912" width="3.25" style="61" customWidth="1"/>
    <col min="5913" max="5918" width="10" style="61" customWidth="1"/>
    <col min="5919" max="5919" width="26.125" style="61" customWidth="1"/>
    <col min="5920" max="5920" width="9" style="61"/>
    <col min="5921" max="5924" width="3.5" style="61" customWidth="1"/>
    <col min="5925" max="6138" width="9" style="61"/>
    <col min="6139" max="6140" width="8.125" style="61" customWidth="1"/>
    <col min="6141" max="6168" width="3.25" style="61" customWidth="1"/>
    <col min="6169" max="6174" width="10" style="61" customWidth="1"/>
    <col min="6175" max="6175" width="26.125" style="61" customWidth="1"/>
    <col min="6176" max="6176" width="9" style="61"/>
    <col min="6177" max="6180" width="3.5" style="61" customWidth="1"/>
    <col min="6181" max="6394" width="9" style="61"/>
    <col min="6395" max="6396" width="8.125" style="61" customWidth="1"/>
    <col min="6397" max="6424" width="3.25" style="61" customWidth="1"/>
    <col min="6425" max="6430" width="10" style="61" customWidth="1"/>
    <col min="6431" max="6431" width="26.125" style="61" customWidth="1"/>
    <col min="6432" max="6432" width="9" style="61"/>
    <col min="6433" max="6436" width="3.5" style="61" customWidth="1"/>
    <col min="6437" max="6650" width="9" style="61"/>
    <col min="6651" max="6652" width="8.125" style="61" customWidth="1"/>
    <col min="6653" max="6680" width="3.25" style="61" customWidth="1"/>
    <col min="6681" max="6686" width="10" style="61" customWidth="1"/>
    <col min="6687" max="6687" width="26.125" style="61" customWidth="1"/>
    <col min="6688" max="6688" width="9" style="61"/>
    <col min="6689" max="6692" width="3.5" style="61" customWidth="1"/>
    <col min="6693" max="6906" width="9" style="61"/>
    <col min="6907" max="6908" width="8.125" style="61" customWidth="1"/>
    <col min="6909" max="6936" width="3.25" style="61" customWidth="1"/>
    <col min="6937" max="6942" width="10" style="61" customWidth="1"/>
    <col min="6943" max="6943" width="26.125" style="61" customWidth="1"/>
    <col min="6944" max="6944" width="9" style="61"/>
    <col min="6945" max="6948" width="3.5" style="61" customWidth="1"/>
    <col min="6949" max="7162" width="9" style="61"/>
    <col min="7163" max="7164" width="8.125" style="61" customWidth="1"/>
    <col min="7165" max="7192" width="3.25" style="61" customWidth="1"/>
    <col min="7193" max="7198" width="10" style="61" customWidth="1"/>
    <col min="7199" max="7199" width="26.125" style="61" customWidth="1"/>
    <col min="7200" max="7200" width="9" style="61"/>
    <col min="7201" max="7204" width="3.5" style="61" customWidth="1"/>
    <col min="7205" max="7418" width="9" style="61"/>
    <col min="7419" max="7420" width="8.125" style="61" customWidth="1"/>
    <col min="7421" max="7448" width="3.25" style="61" customWidth="1"/>
    <col min="7449" max="7454" width="10" style="61" customWidth="1"/>
    <col min="7455" max="7455" width="26.125" style="61" customWidth="1"/>
    <col min="7456" max="7456" width="9" style="61"/>
    <col min="7457" max="7460" width="3.5" style="61" customWidth="1"/>
    <col min="7461" max="7674" width="9" style="61"/>
    <col min="7675" max="7676" width="8.125" style="61" customWidth="1"/>
    <col min="7677" max="7704" width="3.25" style="61" customWidth="1"/>
    <col min="7705" max="7710" width="10" style="61" customWidth="1"/>
    <col min="7711" max="7711" width="26.125" style="61" customWidth="1"/>
    <col min="7712" max="7712" width="9" style="61"/>
    <col min="7713" max="7716" width="3.5" style="61" customWidth="1"/>
    <col min="7717" max="7930" width="9" style="61"/>
    <col min="7931" max="7932" width="8.125" style="61" customWidth="1"/>
    <col min="7933" max="7960" width="3.25" style="61" customWidth="1"/>
    <col min="7961" max="7966" width="10" style="61" customWidth="1"/>
    <col min="7967" max="7967" width="26.125" style="61" customWidth="1"/>
    <col min="7968" max="7968" width="9" style="61"/>
    <col min="7969" max="7972" width="3.5" style="61" customWidth="1"/>
    <col min="7973" max="8186" width="9" style="61"/>
    <col min="8187" max="8188" width="8.125" style="61" customWidth="1"/>
    <col min="8189" max="8216" width="3.25" style="61" customWidth="1"/>
    <col min="8217" max="8222" width="10" style="61" customWidth="1"/>
    <col min="8223" max="8223" width="26.125" style="61" customWidth="1"/>
    <col min="8224" max="8224" width="9" style="61"/>
    <col min="8225" max="8228" width="3.5" style="61" customWidth="1"/>
    <col min="8229" max="8442" width="9" style="61"/>
    <col min="8443" max="8444" width="8.125" style="61" customWidth="1"/>
    <col min="8445" max="8472" width="3.25" style="61" customWidth="1"/>
    <col min="8473" max="8478" width="10" style="61" customWidth="1"/>
    <col min="8479" max="8479" width="26.125" style="61" customWidth="1"/>
    <col min="8480" max="8480" width="9" style="61"/>
    <col min="8481" max="8484" width="3.5" style="61" customWidth="1"/>
    <col min="8485" max="8698" width="9" style="61"/>
    <col min="8699" max="8700" width="8.125" style="61" customWidth="1"/>
    <col min="8701" max="8728" width="3.25" style="61" customWidth="1"/>
    <col min="8729" max="8734" width="10" style="61" customWidth="1"/>
    <col min="8735" max="8735" width="26.125" style="61" customWidth="1"/>
    <col min="8736" max="8736" width="9" style="61"/>
    <col min="8737" max="8740" width="3.5" style="61" customWidth="1"/>
    <col min="8741" max="8954" width="9" style="61"/>
    <col min="8955" max="8956" width="8.125" style="61" customWidth="1"/>
    <col min="8957" max="8984" width="3.25" style="61" customWidth="1"/>
    <col min="8985" max="8990" width="10" style="61" customWidth="1"/>
    <col min="8991" max="8991" width="26.125" style="61" customWidth="1"/>
    <col min="8992" max="8992" width="9" style="61"/>
    <col min="8993" max="8996" width="3.5" style="61" customWidth="1"/>
    <col min="8997" max="9210" width="9" style="61"/>
    <col min="9211" max="9212" width="8.125" style="61" customWidth="1"/>
    <col min="9213" max="9240" width="3.25" style="61" customWidth="1"/>
    <col min="9241" max="9246" width="10" style="61" customWidth="1"/>
    <col min="9247" max="9247" width="26.125" style="61" customWidth="1"/>
    <col min="9248" max="9248" width="9" style="61"/>
    <col min="9249" max="9252" width="3.5" style="61" customWidth="1"/>
    <col min="9253" max="9466" width="9" style="61"/>
    <col min="9467" max="9468" width="8.125" style="61" customWidth="1"/>
    <col min="9469" max="9496" width="3.25" style="61" customWidth="1"/>
    <col min="9497" max="9502" width="10" style="61" customWidth="1"/>
    <col min="9503" max="9503" width="26.125" style="61" customWidth="1"/>
    <col min="9504" max="9504" width="9" style="61"/>
    <col min="9505" max="9508" width="3.5" style="61" customWidth="1"/>
    <col min="9509" max="9722" width="9" style="61"/>
    <col min="9723" max="9724" width="8.125" style="61" customWidth="1"/>
    <col min="9725" max="9752" width="3.25" style="61" customWidth="1"/>
    <col min="9753" max="9758" width="10" style="61" customWidth="1"/>
    <col min="9759" max="9759" width="26.125" style="61" customWidth="1"/>
    <col min="9760" max="9760" width="9" style="61"/>
    <col min="9761" max="9764" width="3.5" style="61" customWidth="1"/>
    <col min="9765" max="9978" width="9" style="61"/>
    <col min="9979" max="9980" width="8.125" style="61" customWidth="1"/>
    <col min="9981" max="10008" width="3.25" style="61" customWidth="1"/>
    <col min="10009" max="10014" width="10" style="61" customWidth="1"/>
    <col min="10015" max="10015" width="26.125" style="61" customWidth="1"/>
    <col min="10016" max="10016" width="9" style="61"/>
    <col min="10017" max="10020" width="3.5" style="61" customWidth="1"/>
    <col min="10021" max="10234" width="9" style="61"/>
    <col min="10235" max="10236" width="8.125" style="61" customWidth="1"/>
    <col min="10237" max="10264" width="3.25" style="61" customWidth="1"/>
    <col min="10265" max="10270" width="10" style="61" customWidth="1"/>
    <col min="10271" max="10271" width="26.125" style="61" customWidth="1"/>
    <col min="10272" max="10272" width="9" style="61"/>
    <col min="10273" max="10276" width="3.5" style="61" customWidth="1"/>
    <col min="10277" max="10490" width="9" style="61"/>
    <col min="10491" max="10492" width="8.125" style="61" customWidth="1"/>
    <col min="10493" max="10520" width="3.25" style="61" customWidth="1"/>
    <col min="10521" max="10526" width="10" style="61" customWidth="1"/>
    <col min="10527" max="10527" width="26.125" style="61" customWidth="1"/>
    <col min="10528" max="10528" width="9" style="61"/>
    <col min="10529" max="10532" width="3.5" style="61" customWidth="1"/>
    <col min="10533" max="10746" width="9" style="61"/>
    <col min="10747" max="10748" width="8.125" style="61" customWidth="1"/>
    <col min="10749" max="10776" width="3.25" style="61" customWidth="1"/>
    <col min="10777" max="10782" width="10" style="61" customWidth="1"/>
    <col min="10783" max="10783" width="26.125" style="61" customWidth="1"/>
    <col min="10784" max="10784" width="9" style="61"/>
    <col min="10785" max="10788" width="3.5" style="61" customWidth="1"/>
    <col min="10789" max="11002" width="9" style="61"/>
    <col min="11003" max="11004" width="8.125" style="61" customWidth="1"/>
    <col min="11005" max="11032" width="3.25" style="61" customWidth="1"/>
    <col min="11033" max="11038" width="10" style="61" customWidth="1"/>
    <col min="11039" max="11039" width="26.125" style="61" customWidth="1"/>
    <col min="11040" max="11040" width="9" style="61"/>
    <col min="11041" max="11044" width="3.5" style="61" customWidth="1"/>
    <col min="11045" max="11258" width="9" style="61"/>
    <col min="11259" max="11260" width="8.125" style="61" customWidth="1"/>
    <col min="11261" max="11288" width="3.25" style="61" customWidth="1"/>
    <col min="11289" max="11294" width="10" style="61" customWidth="1"/>
    <col min="11295" max="11295" width="26.125" style="61" customWidth="1"/>
    <col min="11296" max="11296" width="9" style="61"/>
    <col min="11297" max="11300" width="3.5" style="61" customWidth="1"/>
    <col min="11301" max="11514" width="9" style="61"/>
    <col min="11515" max="11516" width="8.125" style="61" customWidth="1"/>
    <col min="11517" max="11544" width="3.25" style="61" customWidth="1"/>
    <col min="11545" max="11550" width="10" style="61" customWidth="1"/>
    <col min="11551" max="11551" width="26.125" style="61" customWidth="1"/>
    <col min="11552" max="11552" width="9" style="61"/>
    <col min="11553" max="11556" width="3.5" style="61" customWidth="1"/>
    <col min="11557" max="11770" width="9" style="61"/>
    <col min="11771" max="11772" width="8.125" style="61" customWidth="1"/>
    <col min="11773" max="11800" width="3.25" style="61" customWidth="1"/>
    <col min="11801" max="11806" width="10" style="61" customWidth="1"/>
    <col min="11807" max="11807" width="26.125" style="61" customWidth="1"/>
    <col min="11808" max="11808" width="9" style="61"/>
    <col min="11809" max="11812" width="3.5" style="61" customWidth="1"/>
    <col min="11813" max="12026" width="9" style="61"/>
    <col min="12027" max="12028" width="8.125" style="61" customWidth="1"/>
    <col min="12029" max="12056" width="3.25" style="61" customWidth="1"/>
    <col min="12057" max="12062" width="10" style="61" customWidth="1"/>
    <col min="12063" max="12063" width="26.125" style="61" customWidth="1"/>
    <col min="12064" max="12064" width="9" style="61"/>
    <col min="12065" max="12068" width="3.5" style="61" customWidth="1"/>
    <col min="12069" max="12282" width="9" style="61"/>
    <col min="12283" max="12284" width="8.125" style="61" customWidth="1"/>
    <col min="12285" max="12312" width="3.25" style="61" customWidth="1"/>
    <col min="12313" max="12318" width="10" style="61" customWidth="1"/>
    <col min="12319" max="12319" width="26.125" style="61" customWidth="1"/>
    <col min="12320" max="12320" width="9" style="61"/>
    <col min="12321" max="12324" width="3.5" style="61" customWidth="1"/>
    <col min="12325" max="12538" width="9" style="61"/>
    <col min="12539" max="12540" width="8.125" style="61" customWidth="1"/>
    <col min="12541" max="12568" width="3.25" style="61" customWidth="1"/>
    <col min="12569" max="12574" width="10" style="61" customWidth="1"/>
    <col min="12575" max="12575" width="26.125" style="61" customWidth="1"/>
    <col min="12576" max="12576" width="9" style="61"/>
    <col min="12577" max="12580" width="3.5" style="61" customWidth="1"/>
    <col min="12581" max="12794" width="9" style="61"/>
    <col min="12795" max="12796" width="8.125" style="61" customWidth="1"/>
    <col min="12797" max="12824" width="3.25" style="61" customWidth="1"/>
    <col min="12825" max="12830" width="10" style="61" customWidth="1"/>
    <col min="12831" max="12831" width="26.125" style="61" customWidth="1"/>
    <col min="12832" max="12832" width="9" style="61"/>
    <col min="12833" max="12836" width="3.5" style="61" customWidth="1"/>
    <col min="12837" max="13050" width="9" style="61"/>
    <col min="13051" max="13052" width="8.125" style="61" customWidth="1"/>
    <col min="13053" max="13080" width="3.25" style="61" customWidth="1"/>
    <col min="13081" max="13086" width="10" style="61" customWidth="1"/>
    <col min="13087" max="13087" width="26.125" style="61" customWidth="1"/>
    <col min="13088" max="13088" width="9" style="61"/>
    <col min="13089" max="13092" width="3.5" style="61" customWidth="1"/>
    <col min="13093" max="13306" width="9" style="61"/>
    <col min="13307" max="13308" width="8.125" style="61" customWidth="1"/>
    <col min="13309" max="13336" width="3.25" style="61" customWidth="1"/>
    <col min="13337" max="13342" width="10" style="61" customWidth="1"/>
    <col min="13343" max="13343" width="26.125" style="61" customWidth="1"/>
    <col min="13344" max="13344" width="9" style="61"/>
    <col min="13345" max="13348" width="3.5" style="61" customWidth="1"/>
    <col min="13349" max="13562" width="9" style="61"/>
    <col min="13563" max="13564" width="8.125" style="61" customWidth="1"/>
    <col min="13565" max="13592" width="3.25" style="61" customWidth="1"/>
    <col min="13593" max="13598" width="10" style="61" customWidth="1"/>
    <col min="13599" max="13599" width="26.125" style="61" customWidth="1"/>
    <col min="13600" max="13600" width="9" style="61"/>
    <col min="13601" max="13604" width="3.5" style="61" customWidth="1"/>
    <col min="13605" max="13818" width="9" style="61"/>
    <col min="13819" max="13820" width="8.125" style="61" customWidth="1"/>
    <col min="13821" max="13848" width="3.25" style="61" customWidth="1"/>
    <col min="13849" max="13854" width="10" style="61" customWidth="1"/>
    <col min="13855" max="13855" width="26.125" style="61" customWidth="1"/>
    <col min="13856" max="13856" width="9" style="61"/>
    <col min="13857" max="13860" width="3.5" style="61" customWidth="1"/>
    <col min="13861" max="14074" width="9" style="61"/>
    <col min="14075" max="14076" width="8.125" style="61" customWidth="1"/>
    <col min="14077" max="14104" width="3.25" style="61" customWidth="1"/>
    <col min="14105" max="14110" width="10" style="61" customWidth="1"/>
    <col min="14111" max="14111" width="26.125" style="61" customWidth="1"/>
    <col min="14112" max="14112" width="9" style="61"/>
    <col min="14113" max="14116" width="3.5" style="61" customWidth="1"/>
    <col min="14117" max="14330" width="9" style="61"/>
    <col min="14331" max="14332" width="8.125" style="61" customWidth="1"/>
    <col min="14333" max="14360" width="3.25" style="61" customWidth="1"/>
    <col min="14361" max="14366" width="10" style="61" customWidth="1"/>
    <col min="14367" max="14367" width="26.125" style="61" customWidth="1"/>
    <col min="14368" max="14368" width="9" style="61"/>
    <col min="14369" max="14372" width="3.5" style="61" customWidth="1"/>
    <col min="14373" max="14586" width="9" style="61"/>
    <col min="14587" max="14588" width="8.125" style="61" customWidth="1"/>
    <col min="14589" max="14616" width="3.25" style="61" customWidth="1"/>
    <col min="14617" max="14622" width="10" style="61" customWidth="1"/>
    <col min="14623" max="14623" width="26.125" style="61" customWidth="1"/>
    <col min="14624" max="14624" width="9" style="61"/>
    <col min="14625" max="14628" width="3.5" style="61" customWidth="1"/>
    <col min="14629" max="14842" width="9" style="61"/>
    <col min="14843" max="14844" width="8.125" style="61" customWidth="1"/>
    <col min="14845" max="14872" width="3.25" style="61" customWidth="1"/>
    <col min="14873" max="14878" width="10" style="61" customWidth="1"/>
    <col min="14879" max="14879" width="26.125" style="61" customWidth="1"/>
    <col min="14880" max="14880" width="9" style="61"/>
    <col min="14881" max="14884" width="3.5" style="61" customWidth="1"/>
    <col min="14885" max="15098" width="9" style="61"/>
    <col min="15099" max="15100" width="8.125" style="61" customWidth="1"/>
    <col min="15101" max="15128" width="3.25" style="61" customWidth="1"/>
    <col min="15129" max="15134" width="10" style="61" customWidth="1"/>
    <col min="15135" max="15135" width="26.125" style="61" customWidth="1"/>
    <col min="15136" max="15136" width="9" style="61"/>
    <col min="15137" max="15140" width="3.5" style="61" customWidth="1"/>
    <col min="15141" max="15354" width="9" style="61"/>
    <col min="15355" max="15356" width="8.125" style="61" customWidth="1"/>
    <col min="15357" max="15384" width="3.25" style="61" customWidth="1"/>
    <col min="15385" max="15390" width="10" style="61" customWidth="1"/>
    <col min="15391" max="15391" width="26.125" style="61" customWidth="1"/>
    <col min="15392" max="15392" width="9" style="61"/>
    <col min="15393" max="15396" width="3.5" style="61" customWidth="1"/>
    <col min="15397" max="15610" width="9" style="61"/>
    <col min="15611" max="15612" width="8.125" style="61" customWidth="1"/>
    <col min="15613" max="15640" width="3.25" style="61" customWidth="1"/>
    <col min="15641" max="15646" width="10" style="61" customWidth="1"/>
    <col min="15647" max="15647" width="26.125" style="61" customWidth="1"/>
    <col min="15648" max="15648" width="9" style="61"/>
    <col min="15649" max="15652" width="3.5" style="61" customWidth="1"/>
    <col min="15653" max="15866" width="9" style="61"/>
    <col min="15867" max="15868" width="8.125" style="61" customWidth="1"/>
    <col min="15869" max="15896" width="3.25" style="61" customWidth="1"/>
    <col min="15897" max="15902" width="10" style="61" customWidth="1"/>
    <col min="15903" max="15903" width="26.125" style="61" customWidth="1"/>
    <col min="15904" max="15904" width="9" style="61"/>
    <col min="15905" max="15908" width="3.5" style="61" customWidth="1"/>
    <col min="15909" max="16122" width="9" style="61"/>
    <col min="16123" max="16124" width="8.125" style="61" customWidth="1"/>
    <col min="16125" max="16152" width="3.25" style="61" customWidth="1"/>
    <col min="16153" max="16158" width="10" style="61" customWidth="1"/>
    <col min="16159" max="16159" width="26.125" style="61" customWidth="1"/>
    <col min="16160" max="16160" width="9" style="61"/>
    <col min="16161" max="16164" width="3.5" style="61" customWidth="1"/>
    <col min="16165" max="16384" width="9" style="61"/>
  </cols>
  <sheetData>
    <row r="1" spans="1:36" ht="42.75" thickBot="1" x14ac:dyDescent="0.45">
      <c r="A1" s="143" t="s">
        <v>138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ht="22.5" customHeight="1" x14ac:dyDescent="0.15">
      <c r="A2" s="62"/>
      <c r="B2" s="63" t="s">
        <v>88</v>
      </c>
      <c r="C2" s="193" t="str">
        <f>A4</f>
        <v>武生三中</v>
      </c>
      <c r="D2" s="194"/>
      <c r="E2" s="194"/>
      <c r="F2" s="195"/>
      <c r="G2" s="193" t="str">
        <f>A6</f>
        <v>武生ＦＣⅡ</v>
      </c>
      <c r="H2" s="194"/>
      <c r="I2" s="194"/>
      <c r="J2" s="194"/>
      <c r="K2" s="193" t="str">
        <f>A8</f>
        <v>至民中</v>
      </c>
      <c r="L2" s="194"/>
      <c r="M2" s="194"/>
      <c r="N2" s="194"/>
      <c r="O2" s="193" t="str">
        <f>A10</f>
        <v>明倫中</v>
      </c>
      <c r="P2" s="194"/>
      <c r="Q2" s="194"/>
      <c r="R2" s="194"/>
      <c r="S2" s="193" t="str">
        <f>A12</f>
        <v>明道中</v>
      </c>
      <c r="T2" s="194"/>
      <c r="U2" s="194"/>
      <c r="V2" s="194"/>
      <c r="W2" s="193" t="str">
        <f>A14</f>
        <v>社中</v>
      </c>
      <c r="X2" s="194"/>
      <c r="Y2" s="194"/>
      <c r="Z2" s="194"/>
      <c r="AA2" s="193" t="str">
        <f>A16</f>
        <v>勝山北部中</v>
      </c>
      <c r="AB2" s="194"/>
      <c r="AC2" s="194"/>
      <c r="AD2" s="194"/>
      <c r="AE2" s="173" t="s">
        <v>98</v>
      </c>
      <c r="AF2" s="175" t="s">
        <v>99</v>
      </c>
      <c r="AG2" s="175" t="s">
        <v>100</v>
      </c>
      <c r="AH2" s="175" t="s">
        <v>101</v>
      </c>
      <c r="AI2" s="203" t="s">
        <v>102</v>
      </c>
      <c r="AJ2" s="204" t="s">
        <v>103</v>
      </c>
    </row>
    <row r="3" spans="1:36" ht="22.5" customHeight="1" x14ac:dyDescent="0.15">
      <c r="A3" s="64" t="s">
        <v>104</v>
      </c>
      <c r="B3" s="65"/>
      <c r="C3" s="196"/>
      <c r="D3" s="197"/>
      <c r="E3" s="197"/>
      <c r="F3" s="198"/>
      <c r="G3" s="196"/>
      <c r="H3" s="197"/>
      <c r="I3" s="197"/>
      <c r="J3" s="197"/>
      <c r="K3" s="196"/>
      <c r="L3" s="197"/>
      <c r="M3" s="197"/>
      <c r="N3" s="197"/>
      <c r="O3" s="196"/>
      <c r="P3" s="197"/>
      <c r="Q3" s="197"/>
      <c r="R3" s="197"/>
      <c r="S3" s="196"/>
      <c r="T3" s="197"/>
      <c r="U3" s="197"/>
      <c r="V3" s="197"/>
      <c r="W3" s="196"/>
      <c r="X3" s="197"/>
      <c r="Y3" s="197"/>
      <c r="Z3" s="197"/>
      <c r="AA3" s="196"/>
      <c r="AB3" s="197"/>
      <c r="AC3" s="197"/>
      <c r="AD3" s="197"/>
      <c r="AE3" s="174"/>
      <c r="AF3" s="176"/>
      <c r="AG3" s="176"/>
      <c r="AH3" s="176"/>
      <c r="AI3" s="180"/>
      <c r="AJ3" s="205"/>
    </row>
    <row r="4" spans="1:36" ht="22.5" customHeight="1" x14ac:dyDescent="0.15">
      <c r="A4" s="206" t="s">
        <v>129</v>
      </c>
      <c r="B4" s="207"/>
      <c r="C4" s="31"/>
      <c r="D4" s="32"/>
      <c r="E4" s="32"/>
      <c r="F4" s="33"/>
      <c r="G4" s="31" t="str">
        <f t="shared" ref="G4:G17" si="0">IF(H4="","",IF(H4=J4,"△",IF(H4&gt;J4,"○","●")))</f>
        <v>○</v>
      </c>
      <c r="H4" s="32">
        <v>5</v>
      </c>
      <c r="I4" s="32" t="s">
        <v>105</v>
      </c>
      <c r="J4" s="33">
        <v>2</v>
      </c>
      <c r="K4" s="31" t="str">
        <f t="shared" ref="K4:K17" si="1">IF(L4="","",IF(L4=N4,"△",IF(L4&gt;N4,"○","●")))</f>
        <v>○</v>
      </c>
      <c r="L4" s="32">
        <v>4</v>
      </c>
      <c r="M4" s="32" t="s">
        <v>105</v>
      </c>
      <c r="N4" s="33">
        <v>1</v>
      </c>
      <c r="O4" s="31" t="str">
        <f t="shared" ref="O4:O17" si="2">IF(P4="","",IF(P4=R4,"△",IF(P4&gt;R4,"○","●")))</f>
        <v>○</v>
      </c>
      <c r="P4" s="32">
        <v>2</v>
      </c>
      <c r="Q4" s="32" t="s">
        <v>130</v>
      </c>
      <c r="R4" s="33">
        <v>1</v>
      </c>
      <c r="S4" s="31" t="str">
        <f t="shared" ref="S4:S17" si="3">IF(T4="","",IF(T4=V4,"△",IF(T4&gt;V4,"○","●")))</f>
        <v>○</v>
      </c>
      <c r="T4" s="32">
        <v>16</v>
      </c>
      <c r="U4" s="32" t="s">
        <v>105</v>
      </c>
      <c r="V4" s="33">
        <v>0</v>
      </c>
      <c r="W4" s="31" t="str">
        <f t="shared" ref="W4:W17" si="4">IF(X4="","",IF(X4=Z4,"△",IF(X4&gt;Z4,"○","●")))</f>
        <v>○</v>
      </c>
      <c r="X4" s="32">
        <v>10</v>
      </c>
      <c r="Y4" s="32" t="s">
        <v>130</v>
      </c>
      <c r="Z4" s="33">
        <v>0</v>
      </c>
      <c r="AA4" s="31" t="str">
        <f t="shared" ref="AA4:AA17" si="5">IF(AB4="","",IF(AB4=AD4,"△",IF(AB4&gt;AD4,"○","●")))</f>
        <v>○</v>
      </c>
      <c r="AB4" s="32">
        <v>7</v>
      </c>
      <c r="AC4" s="32" t="s">
        <v>105</v>
      </c>
      <c r="AD4" s="33">
        <v>3</v>
      </c>
      <c r="AE4" s="165">
        <f>COUNTIF(C4:AD5,"○")*3+COUNTIF(C4:AD5,"△")</f>
        <v>21</v>
      </c>
      <c r="AF4" s="167">
        <f>D4+H4+L4+P4+T4+X4+AB4+D5+H5+L5+P5+T5+X5+AB5</f>
        <v>64</v>
      </c>
      <c r="AG4" s="169">
        <f>-(F4+J4+N4+R4+V4+Z4+AD4+F5+J5+N5+R5+V5+Z5+AD5)</f>
        <v>-29</v>
      </c>
      <c r="AH4" s="169">
        <f>AF4+AG4</f>
        <v>35</v>
      </c>
      <c r="AI4" s="155">
        <f>RANK(AE4,$AE$4:$AE$17,0)</f>
        <v>3</v>
      </c>
      <c r="AJ4" s="226">
        <v>3</v>
      </c>
    </row>
    <row r="5" spans="1:36" ht="22.5" customHeight="1" x14ac:dyDescent="0.15">
      <c r="A5" s="208"/>
      <c r="B5" s="209"/>
      <c r="C5" s="36"/>
      <c r="D5" s="37"/>
      <c r="E5" s="38"/>
      <c r="F5" s="39"/>
      <c r="G5" s="40" t="str">
        <f t="shared" si="0"/>
        <v>●</v>
      </c>
      <c r="H5" s="37">
        <v>0</v>
      </c>
      <c r="I5" s="38" t="s">
        <v>105</v>
      </c>
      <c r="J5" s="39">
        <v>2</v>
      </c>
      <c r="K5" s="40" t="str">
        <f t="shared" si="1"/>
        <v>●</v>
      </c>
      <c r="L5" s="37">
        <v>0</v>
      </c>
      <c r="M5" s="38" t="s">
        <v>105</v>
      </c>
      <c r="N5" s="39">
        <v>2</v>
      </c>
      <c r="O5" s="40" t="str">
        <f t="shared" si="2"/>
        <v>●</v>
      </c>
      <c r="P5" s="37">
        <v>0</v>
      </c>
      <c r="Q5" s="38" t="s">
        <v>105</v>
      </c>
      <c r="R5" s="39">
        <v>13</v>
      </c>
      <c r="S5" s="40" t="str">
        <f t="shared" si="3"/>
        <v>○</v>
      </c>
      <c r="T5" s="37">
        <v>19</v>
      </c>
      <c r="U5" s="38" t="s">
        <v>105</v>
      </c>
      <c r="V5" s="39">
        <v>0</v>
      </c>
      <c r="W5" s="40" t="str">
        <f t="shared" si="4"/>
        <v>●</v>
      </c>
      <c r="X5" s="37">
        <v>1</v>
      </c>
      <c r="Y5" s="38" t="s">
        <v>105</v>
      </c>
      <c r="Z5" s="39">
        <v>4</v>
      </c>
      <c r="AA5" s="40" t="str">
        <f t="shared" si="5"/>
        <v>●</v>
      </c>
      <c r="AB5" s="37">
        <v>0</v>
      </c>
      <c r="AC5" s="38" t="s">
        <v>105</v>
      </c>
      <c r="AD5" s="39">
        <v>1</v>
      </c>
      <c r="AE5" s="166"/>
      <c r="AF5" s="168"/>
      <c r="AG5" s="170"/>
      <c r="AH5" s="170"/>
      <c r="AI5" s="156"/>
      <c r="AJ5" s="227"/>
    </row>
    <row r="6" spans="1:36" ht="22.5" customHeight="1" x14ac:dyDescent="0.15">
      <c r="A6" s="206" t="s">
        <v>131</v>
      </c>
      <c r="B6" s="207"/>
      <c r="C6" s="31" t="str">
        <f t="shared" ref="C6:C17" si="6">IF(D6="","",IF(D6=F6,"△",IF(D6&gt;F6,"○","●")))</f>
        <v>●</v>
      </c>
      <c r="D6" s="32">
        <v>2</v>
      </c>
      <c r="E6" s="32" t="s">
        <v>105</v>
      </c>
      <c r="F6" s="33">
        <v>5</v>
      </c>
      <c r="G6" s="31" t="str">
        <f t="shared" si="0"/>
        <v/>
      </c>
      <c r="H6" s="32"/>
      <c r="I6" s="32"/>
      <c r="J6" s="33"/>
      <c r="K6" s="31" t="str">
        <f t="shared" si="1"/>
        <v>●</v>
      </c>
      <c r="L6" s="32">
        <v>0</v>
      </c>
      <c r="M6" s="32" t="s">
        <v>105</v>
      </c>
      <c r="N6" s="33">
        <v>3</v>
      </c>
      <c r="O6" s="31" t="str">
        <f t="shared" si="2"/>
        <v>●</v>
      </c>
      <c r="P6" s="32">
        <v>0</v>
      </c>
      <c r="Q6" s="32" t="s">
        <v>132</v>
      </c>
      <c r="R6" s="33">
        <v>5</v>
      </c>
      <c r="S6" s="31" t="str">
        <f t="shared" si="3"/>
        <v>△</v>
      </c>
      <c r="T6" s="32">
        <v>2</v>
      </c>
      <c r="U6" s="32" t="s">
        <v>105</v>
      </c>
      <c r="V6" s="33">
        <v>2</v>
      </c>
      <c r="W6" s="31" t="str">
        <f t="shared" si="4"/>
        <v>○</v>
      </c>
      <c r="X6" s="32">
        <v>3</v>
      </c>
      <c r="Y6" s="32" t="s">
        <v>105</v>
      </c>
      <c r="Z6" s="33">
        <v>0</v>
      </c>
      <c r="AA6" s="31" t="str">
        <f t="shared" si="5"/>
        <v>○</v>
      </c>
      <c r="AB6" s="32">
        <v>2</v>
      </c>
      <c r="AC6" s="32" t="s">
        <v>105</v>
      </c>
      <c r="AD6" s="33">
        <v>1</v>
      </c>
      <c r="AE6" s="165">
        <f>COUNTIF(C6:AD7,"○")*3+COUNTIF(C6:AD7,"△")</f>
        <v>17</v>
      </c>
      <c r="AF6" s="167">
        <f>D6+H6+L6+P6+T6+X6+AB6+D7+H7+L7+P7+T7+X7+AB7</f>
        <v>33</v>
      </c>
      <c r="AG6" s="169">
        <f>-(F6+J6+N6+R6+V6+Z6+AD6+F7+J7+N7+R7+V7+Z7+AD7)</f>
        <v>-22</v>
      </c>
      <c r="AH6" s="169">
        <f>AF6+AG6</f>
        <v>11</v>
      </c>
      <c r="AI6" s="155">
        <f>RANK(AE6,$AE$4:$AE$17,0)</f>
        <v>4</v>
      </c>
      <c r="AJ6" s="226">
        <v>4</v>
      </c>
    </row>
    <row r="7" spans="1:36" ht="22.5" customHeight="1" x14ac:dyDescent="0.15">
      <c r="A7" s="210"/>
      <c r="B7" s="211"/>
      <c r="C7" s="40" t="str">
        <f t="shared" si="6"/>
        <v>○</v>
      </c>
      <c r="D7" s="37">
        <v>2</v>
      </c>
      <c r="E7" s="38" t="s">
        <v>105</v>
      </c>
      <c r="F7" s="39">
        <v>0</v>
      </c>
      <c r="G7" s="40" t="str">
        <f t="shared" si="0"/>
        <v/>
      </c>
      <c r="H7" s="37"/>
      <c r="I7" s="38"/>
      <c r="J7" s="39"/>
      <c r="K7" s="40" t="str">
        <f t="shared" si="1"/>
        <v>●</v>
      </c>
      <c r="L7" s="37">
        <v>1</v>
      </c>
      <c r="M7" s="38" t="s">
        <v>105</v>
      </c>
      <c r="N7" s="39">
        <v>2</v>
      </c>
      <c r="O7" s="40" t="str">
        <f t="shared" si="2"/>
        <v>●</v>
      </c>
      <c r="P7" s="37">
        <v>0</v>
      </c>
      <c r="Q7" s="38" t="s">
        <v>105</v>
      </c>
      <c r="R7" s="39">
        <v>3</v>
      </c>
      <c r="S7" s="40" t="str">
        <f t="shared" si="3"/>
        <v>○</v>
      </c>
      <c r="T7" s="37">
        <v>13</v>
      </c>
      <c r="U7" s="38" t="s">
        <v>105</v>
      </c>
      <c r="V7" s="39">
        <v>0</v>
      </c>
      <c r="W7" s="40" t="str">
        <f t="shared" si="4"/>
        <v>△</v>
      </c>
      <c r="X7" s="37">
        <v>0</v>
      </c>
      <c r="Y7" s="38" t="s">
        <v>105</v>
      </c>
      <c r="Z7" s="39">
        <v>0</v>
      </c>
      <c r="AA7" s="40" t="str">
        <f t="shared" si="5"/>
        <v>○</v>
      </c>
      <c r="AB7" s="37">
        <v>8</v>
      </c>
      <c r="AC7" s="38" t="s">
        <v>105</v>
      </c>
      <c r="AD7" s="39">
        <v>1</v>
      </c>
      <c r="AE7" s="166"/>
      <c r="AF7" s="168"/>
      <c r="AG7" s="170"/>
      <c r="AH7" s="170"/>
      <c r="AI7" s="156"/>
      <c r="AJ7" s="227"/>
    </row>
    <row r="8" spans="1:36" ht="22.5" customHeight="1" x14ac:dyDescent="0.15">
      <c r="A8" s="208" t="s">
        <v>133</v>
      </c>
      <c r="B8" s="209"/>
      <c r="C8" s="31" t="str">
        <f t="shared" si="6"/>
        <v>●</v>
      </c>
      <c r="D8" s="32">
        <v>1</v>
      </c>
      <c r="E8" s="32" t="s">
        <v>105</v>
      </c>
      <c r="F8" s="33">
        <v>4</v>
      </c>
      <c r="G8" s="31" t="str">
        <f t="shared" si="0"/>
        <v>○</v>
      </c>
      <c r="H8" s="32">
        <v>3</v>
      </c>
      <c r="I8" s="32" t="s">
        <v>105</v>
      </c>
      <c r="J8" s="33">
        <v>0</v>
      </c>
      <c r="K8" s="31" t="str">
        <f t="shared" si="1"/>
        <v/>
      </c>
      <c r="L8" s="32"/>
      <c r="M8" s="32"/>
      <c r="N8" s="33"/>
      <c r="O8" s="31" t="str">
        <f t="shared" si="2"/>
        <v>○</v>
      </c>
      <c r="P8" s="32">
        <v>3</v>
      </c>
      <c r="Q8" s="32" t="s">
        <v>105</v>
      </c>
      <c r="R8" s="33">
        <v>1</v>
      </c>
      <c r="S8" s="31" t="str">
        <f t="shared" si="3"/>
        <v>○</v>
      </c>
      <c r="T8" s="32">
        <v>1</v>
      </c>
      <c r="U8" s="32" t="s">
        <v>105</v>
      </c>
      <c r="V8" s="33">
        <v>0</v>
      </c>
      <c r="W8" s="31" t="str">
        <f t="shared" si="4"/>
        <v>○</v>
      </c>
      <c r="X8" s="32">
        <v>2</v>
      </c>
      <c r="Y8" s="32" t="s">
        <v>105</v>
      </c>
      <c r="Z8" s="33">
        <v>0</v>
      </c>
      <c r="AA8" s="31" t="str">
        <f t="shared" si="5"/>
        <v>○</v>
      </c>
      <c r="AB8" s="32">
        <v>9</v>
      </c>
      <c r="AC8" s="32" t="s">
        <v>130</v>
      </c>
      <c r="AD8" s="33">
        <v>0</v>
      </c>
      <c r="AE8" s="165">
        <f>COUNTIF(C8:AD9,"○")*3+COUNTIF(C8:AD9,"△")</f>
        <v>30</v>
      </c>
      <c r="AF8" s="167">
        <f>D8+H8+L8+P8+T8+X8+AB8+D9+H9+L9+P9+T9+X9+AB9</f>
        <v>54</v>
      </c>
      <c r="AG8" s="169">
        <f>-(F8+J8+N8+R8+V8+Z8+AD8+F9+J9+N9+R9+V9+Z9+AD9)</f>
        <v>-12</v>
      </c>
      <c r="AH8" s="169">
        <f>AF8+AG8</f>
        <v>42</v>
      </c>
      <c r="AI8" s="155">
        <f>RANK(AE8,$AE$4:$AE$17,0)</f>
        <v>1</v>
      </c>
      <c r="AJ8" s="226">
        <v>2</v>
      </c>
    </row>
    <row r="9" spans="1:36" ht="22.5" customHeight="1" x14ac:dyDescent="0.15">
      <c r="A9" s="208"/>
      <c r="B9" s="209"/>
      <c r="C9" s="40" t="str">
        <f t="shared" si="6"/>
        <v>○</v>
      </c>
      <c r="D9" s="37">
        <v>2</v>
      </c>
      <c r="E9" s="38" t="s">
        <v>105</v>
      </c>
      <c r="F9" s="39">
        <v>0</v>
      </c>
      <c r="G9" s="40" t="str">
        <f t="shared" si="0"/>
        <v>○</v>
      </c>
      <c r="H9" s="37">
        <v>2</v>
      </c>
      <c r="I9" s="38" t="s">
        <v>105</v>
      </c>
      <c r="J9" s="39">
        <v>1</v>
      </c>
      <c r="K9" s="40" t="str">
        <f t="shared" si="1"/>
        <v/>
      </c>
      <c r="L9" s="37"/>
      <c r="M9" s="38"/>
      <c r="N9" s="39"/>
      <c r="O9" s="40" t="str">
        <f t="shared" si="2"/>
        <v>●</v>
      </c>
      <c r="P9" s="37">
        <v>3</v>
      </c>
      <c r="Q9" s="38" t="s">
        <v>105</v>
      </c>
      <c r="R9" s="39">
        <v>4</v>
      </c>
      <c r="S9" s="40" t="str">
        <f t="shared" si="3"/>
        <v>○</v>
      </c>
      <c r="T9" s="37">
        <v>15</v>
      </c>
      <c r="U9" s="38" t="s">
        <v>105</v>
      </c>
      <c r="V9" s="39">
        <v>0</v>
      </c>
      <c r="W9" s="40" t="str">
        <f t="shared" si="4"/>
        <v>○</v>
      </c>
      <c r="X9" s="37">
        <v>5</v>
      </c>
      <c r="Y9" s="38" t="s">
        <v>105</v>
      </c>
      <c r="Z9" s="39">
        <v>1</v>
      </c>
      <c r="AA9" s="40" t="str">
        <f t="shared" si="5"/>
        <v>○</v>
      </c>
      <c r="AB9" s="37">
        <v>8</v>
      </c>
      <c r="AC9" s="38" t="s">
        <v>105</v>
      </c>
      <c r="AD9" s="39">
        <v>1</v>
      </c>
      <c r="AE9" s="166"/>
      <c r="AF9" s="168"/>
      <c r="AG9" s="170"/>
      <c r="AH9" s="170"/>
      <c r="AI9" s="156"/>
      <c r="AJ9" s="227"/>
    </row>
    <row r="10" spans="1:36" ht="22.5" customHeight="1" x14ac:dyDescent="0.15">
      <c r="A10" s="206" t="s">
        <v>134</v>
      </c>
      <c r="B10" s="207"/>
      <c r="C10" s="31" t="str">
        <f t="shared" si="6"/>
        <v>●</v>
      </c>
      <c r="D10" s="32">
        <v>1</v>
      </c>
      <c r="E10" s="32" t="s">
        <v>105</v>
      </c>
      <c r="F10" s="33">
        <v>2</v>
      </c>
      <c r="G10" s="31" t="str">
        <f t="shared" si="0"/>
        <v>○</v>
      </c>
      <c r="H10" s="32">
        <v>5</v>
      </c>
      <c r="I10" s="32" t="s">
        <v>105</v>
      </c>
      <c r="J10" s="33">
        <v>0</v>
      </c>
      <c r="K10" s="31" t="str">
        <f t="shared" si="1"/>
        <v>●</v>
      </c>
      <c r="L10" s="32">
        <v>1</v>
      </c>
      <c r="M10" s="32" t="s">
        <v>105</v>
      </c>
      <c r="N10" s="33">
        <v>3</v>
      </c>
      <c r="O10" s="31" t="str">
        <f t="shared" si="2"/>
        <v/>
      </c>
      <c r="P10" s="32"/>
      <c r="Q10" s="32"/>
      <c r="R10" s="33"/>
      <c r="S10" s="31" t="str">
        <f t="shared" si="3"/>
        <v>○</v>
      </c>
      <c r="T10" s="32">
        <v>3</v>
      </c>
      <c r="U10" s="32" t="s">
        <v>105</v>
      </c>
      <c r="V10" s="33">
        <v>2</v>
      </c>
      <c r="W10" s="31" t="str">
        <f t="shared" si="4"/>
        <v>○</v>
      </c>
      <c r="X10" s="32">
        <v>2</v>
      </c>
      <c r="Y10" s="32" t="s">
        <v>105</v>
      </c>
      <c r="Z10" s="33">
        <v>0</v>
      </c>
      <c r="AA10" s="31" t="str">
        <f t="shared" si="5"/>
        <v>○</v>
      </c>
      <c r="AB10" s="32">
        <v>6</v>
      </c>
      <c r="AC10" s="32" t="s">
        <v>105</v>
      </c>
      <c r="AD10" s="33">
        <v>0</v>
      </c>
      <c r="AE10" s="165">
        <f>COUNTIF(C10:AD11,"○")*3+COUNTIF(C10:AD11,"△")</f>
        <v>30</v>
      </c>
      <c r="AF10" s="167">
        <f>D10+H10+L10+P10+T10+X10+AB10+D11+H11+L11+P11+T11+X11+AB11</f>
        <v>60</v>
      </c>
      <c r="AG10" s="169">
        <f>-(F10+J10+N10+R10+V10+Z10+AD10+F11+J11+N11+R11+V11+Z11+AD11)</f>
        <v>-10</v>
      </c>
      <c r="AH10" s="169">
        <f>AF10+AG10</f>
        <v>50</v>
      </c>
      <c r="AI10" s="155">
        <f>RANK(AE10,$AE$4:$AE$17,0)</f>
        <v>1</v>
      </c>
      <c r="AJ10" s="226">
        <v>1</v>
      </c>
    </row>
    <row r="11" spans="1:36" ht="22.5" customHeight="1" x14ac:dyDescent="0.15">
      <c r="A11" s="210"/>
      <c r="B11" s="211"/>
      <c r="C11" s="40" t="str">
        <f t="shared" si="6"/>
        <v>○</v>
      </c>
      <c r="D11" s="37">
        <v>13</v>
      </c>
      <c r="E11" s="38" t="s">
        <v>105</v>
      </c>
      <c r="F11" s="39">
        <v>0</v>
      </c>
      <c r="G11" s="40" t="str">
        <f t="shared" si="0"/>
        <v>○</v>
      </c>
      <c r="H11" s="37">
        <v>3</v>
      </c>
      <c r="I11" s="38" t="s">
        <v>105</v>
      </c>
      <c r="J11" s="39">
        <v>0</v>
      </c>
      <c r="K11" s="40" t="str">
        <f t="shared" si="1"/>
        <v>○</v>
      </c>
      <c r="L11" s="37">
        <v>4</v>
      </c>
      <c r="M11" s="38" t="s">
        <v>105</v>
      </c>
      <c r="N11" s="39">
        <v>3</v>
      </c>
      <c r="O11" s="40" t="str">
        <f t="shared" si="2"/>
        <v/>
      </c>
      <c r="P11" s="37"/>
      <c r="Q11" s="38"/>
      <c r="R11" s="39"/>
      <c r="S11" s="40" t="str">
        <f t="shared" si="3"/>
        <v>○</v>
      </c>
      <c r="T11" s="37">
        <v>15</v>
      </c>
      <c r="U11" s="38" t="s">
        <v>105</v>
      </c>
      <c r="V11" s="39">
        <v>0</v>
      </c>
      <c r="W11" s="40" t="str">
        <f t="shared" si="4"/>
        <v>○</v>
      </c>
      <c r="X11" s="37">
        <v>3</v>
      </c>
      <c r="Y11" s="38" t="s">
        <v>105</v>
      </c>
      <c r="Z11" s="39">
        <v>0</v>
      </c>
      <c r="AA11" s="40" t="str">
        <f t="shared" si="5"/>
        <v>○</v>
      </c>
      <c r="AB11" s="37">
        <v>4</v>
      </c>
      <c r="AC11" s="38" t="s">
        <v>105</v>
      </c>
      <c r="AD11" s="39">
        <v>0</v>
      </c>
      <c r="AE11" s="166"/>
      <c r="AF11" s="168"/>
      <c r="AG11" s="170"/>
      <c r="AH11" s="170"/>
      <c r="AI11" s="156"/>
      <c r="AJ11" s="227"/>
    </row>
    <row r="12" spans="1:36" ht="22.5" customHeight="1" x14ac:dyDescent="0.15">
      <c r="A12" s="208" t="s">
        <v>135</v>
      </c>
      <c r="B12" s="209"/>
      <c r="C12" s="31" t="str">
        <f t="shared" si="6"/>
        <v>●</v>
      </c>
      <c r="D12" s="32">
        <v>0</v>
      </c>
      <c r="E12" s="32" t="s">
        <v>105</v>
      </c>
      <c r="F12" s="33">
        <v>16</v>
      </c>
      <c r="G12" s="31" t="str">
        <f t="shared" si="0"/>
        <v>△</v>
      </c>
      <c r="H12" s="32">
        <v>2</v>
      </c>
      <c r="I12" s="32" t="s">
        <v>105</v>
      </c>
      <c r="J12" s="33">
        <v>2</v>
      </c>
      <c r="K12" s="31" t="str">
        <f t="shared" si="1"/>
        <v>●</v>
      </c>
      <c r="L12" s="32">
        <v>0</v>
      </c>
      <c r="M12" s="32" t="s">
        <v>130</v>
      </c>
      <c r="N12" s="33">
        <v>1</v>
      </c>
      <c r="O12" s="31" t="str">
        <f t="shared" si="2"/>
        <v>●</v>
      </c>
      <c r="P12" s="32">
        <v>2</v>
      </c>
      <c r="Q12" s="32" t="s">
        <v>105</v>
      </c>
      <c r="R12" s="33">
        <v>3</v>
      </c>
      <c r="S12" s="31" t="str">
        <f t="shared" si="3"/>
        <v/>
      </c>
      <c r="T12" s="32"/>
      <c r="U12" s="32"/>
      <c r="V12" s="33"/>
      <c r="W12" s="31" t="str">
        <f t="shared" si="4"/>
        <v>○</v>
      </c>
      <c r="X12" s="32">
        <v>3</v>
      </c>
      <c r="Y12" s="32" t="s">
        <v>105</v>
      </c>
      <c r="Z12" s="33">
        <v>2</v>
      </c>
      <c r="AA12" s="31" t="str">
        <f t="shared" si="5"/>
        <v>○</v>
      </c>
      <c r="AB12" s="32">
        <v>5</v>
      </c>
      <c r="AC12" s="32" t="s">
        <v>105</v>
      </c>
      <c r="AD12" s="33">
        <v>1</v>
      </c>
      <c r="AE12" s="165">
        <f>COUNTIF(C12:AD13,"○")*3+COUNTIF(C12:AD13,"△")</f>
        <v>10</v>
      </c>
      <c r="AF12" s="167">
        <f>D12+H12+L12+P12+T12+X12+AB12+D13+H13+L13+P13+T13+X13+AB13</f>
        <v>17</v>
      </c>
      <c r="AG12" s="169">
        <f>-(F12+J12+N12+R12+V12+Z12+AD12+F13+J13+N13+R13+V13+Z13+AD13)</f>
        <v>-92</v>
      </c>
      <c r="AH12" s="169">
        <f>AF12+AG12</f>
        <v>-75</v>
      </c>
      <c r="AI12" s="155">
        <f>RANK(AE12,$AE$4:$AE$17,0)</f>
        <v>6</v>
      </c>
      <c r="AJ12" s="226">
        <v>6</v>
      </c>
    </row>
    <row r="13" spans="1:36" ht="22.5" customHeight="1" x14ac:dyDescent="0.15">
      <c r="A13" s="208"/>
      <c r="B13" s="209"/>
      <c r="C13" s="40" t="str">
        <f t="shared" si="6"/>
        <v>●</v>
      </c>
      <c r="D13" s="37">
        <v>0</v>
      </c>
      <c r="E13" s="38" t="s">
        <v>105</v>
      </c>
      <c r="F13" s="39">
        <v>19</v>
      </c>
      <c r="G13" s="40" t="str">
        <f t="shared" si="0"/>
        <v>●</v>
      </c>
      <c r="H13" s="37">
        <v>0</v>
      </c>
      <c r="I13" s="38" t="s">
        <v>105</v>
      </c>
      <c r="J13" s="39">
        <v>13</v>
      </c>
      <c r="K13" s="40" t="str">
        <f t="shared" si="1"/>
        <v>●</v>
      </c>
      <c r="L13" s="37">
        <v>0</v>
      </c>
      <c r="M13" s="38" t="s">
        <v>105</v>
      </c>
      <c r="N13" s="39">
        <v>15</v>
      </c>
      <c r="O13" s="40" t="str">
        <f t="shared" si="2"/>
        <v>●</v>
      </c>
      <c r="P13" s="37">
        <v>0</v>
      </c>
      <c r="Q13" s="38" t="s">
        <v>105</v>
      </c>
      <c r="R13" s="39">
        <v>15</v>
      </c>
      <c r="S13" s="40" t="str">
        <f t="shared" si="3"/>
        <v/>
      </c>
      <c r="T13" s="37"/>
      <c r="U13" s="38"/>
      <c r="V13" s="39"/>
      <c r="W13" s="40" t="str">
        <f t="shared" si="4"/>
        <v>●</v>
      </c>
      <c r="X13" s="37">
        <v>1</v>
      </c>
      <c r="Y13" s="38" t="s">
        <v>105</v>
      </c>
      <c r="Z13" s="39">
        <v>5</v>
      </c>
      <c r="AA13" s="40" t="str">
        <f t="shared" si="5"/>
        <v>○</v>
      </c>
      <c r="AB13" s="37">
        <v>4</v>
      </c>
      <c r="AC13" s="38" t="s">
        <v>105</v>
      </c>
      <c r="AD13" s="39">
        <v>0</v>
      </c>
      <c r="AE13" s="166"/>
      <c r="AF13" s="168"/>
      <c r="AG13" s="170"/>
      <c r="AH13" s="170"/>
      <c r="AI13" s="156"/>
      <c r="AJ13" s="227"/>
    </row>
    <row r="14" spans="1:36" ht="22.5" customHeight="1" x14ac:dyDescent="0.15">
      <c r="A14" s="206" t="s">
        <v>136</v>
      </c>
      <c r="B14" s="207"/>
      <c r="C14" s="31" t="str">
        <f t="shared" si="6"/>
        <v>●</v>
      </c>
      <c r="D14" s="32">
        <v>0</v>
      </c>
      <c r="E14" s="32" t="s">
        <v>105</v>
      </c>
      <c r="F14" s="33">
        <v>10</v>
      </c>
      <c r="G14" s="31" t="str">
        <f t="shared" si="0"/>
        <v>●</v>
      </c>
      <c r="H14" s="32">
        <v>0</v>
      </c>
      <c r="I14" s="32" t="s">
        <v>105</v>
      </c>
      <c r="J14" s="33">
        <v>3</v>
      </c>
      <c r="K14" s="31" t="str">
        <f t="shared" si="1"/>
        <v>●</v>
      </c>
      <c r="L14" s="32">
        <v>0</v>
      </c>
      <c r="M14" s="32" t="s">
        <v>105</v>
      </c>
      <c r="N14" s="33">
        <v>2</v>
      </c>
      <c r="O14" s="31" t="str">
        <f t="shared" si="2"/>
        <v>●</v>
      </c>
      <c r="P14" s="32">
        <v>0</v>
      </c>
      <c r="Q14" s="32" t="s">
        <v>105</v>
      </c>
      <c r="R14" s="33">
        <v>2</v>
      </c>
      <c r="S14" s="31" t="str">
        <f t="shared" si="3"/>
        <v>●</v>
      </c>
      <c r="T14" s="32">
        <v>2</v>
      </c>
      <c r="U14" s="32" t="s">
        <v>105</v>
      </c>
      <c r="V14" s="33">
        <v>3</v>
      </c>
      <c r="W14" s="31" t="str">
        <f t="shared" si="4"/>
        <v/>
      </c>
      <c r="X14" s="32"/>
      <c r="Y14" s="32"/>
      <c r="Z14" s="33"/>
      <c r="AA14" s="31" t="str">
        <f t="shared" si="5"/>
        <v>○</v>
      </c>
      <c r="AB14" s="32">
        <v>5</v>
      </c>
      <c r="AC14" s="32" t="s">
        <v>105</v>
      </c>
      <c r="AD14" s="33">
        <v>1</v>
      </c>
      <c r="AE14" s="165">
        <f>COUNTIF(C14:AD15,"○")*3+COUNTIF(C14:AD15,"△")</f>
        <v>13</v>
      </c>
      <c r="AF14" s="167">
        <f>D14+H14+L14+P14+T14+X14+AB14+D15+H15+L15+P15+T15+X15+AB15</f>
        <v>21</v>
      </c>
      <c r="AG14" s="169">
        <f>-(F14+J14+N14+R14+V14+Z14+AD14+F15+J15+N15+R15+V15+Z15+AD15)</f>
        <v>-31</v>
      </c>
      <c r="AH14" s="169">
        <f>AF14+AG14</f>
        <v>-10</v>
      </c>
      <c r="AI14" s="155">
        <f>RANK(AE14,$AE$4:$AE$17,0)</f>
        <v>5</v>
      </c>
      <c r="AJ14" s="226">
        <v>5</v>
      </c>
    </row>
    <row r="15" spans="1:36" ht="22.5" customHeight="1" x14ac:dyDescent="0.15">
      <c r="A15" s="210"/>
      <c r="B15" s="211"/>
      <c r="C15" s="40" t="str">
        <f t="shared" si="6"/>
        <v>○</v>
      </c>
      <c r="D15" s="37">
        <v>4</v>
      </c>
      <c r="E15" s="38" t="s">
        <v>105</v>
      </c>
      <c r="F15" s="39">
        <v>1</v>
      </c>
      <c r="G15" s="40" t="str">
        <f t="shared" si="0"/>
        <v>△</v>
      </c>
      <c r="H15" s="37">
        <v>0</v>
      </c>
      <c r="I15" s="38" t="s">
        <v>105</v>
      </c>
      <c r="J15" s="39">
        <v>0</v>
      </c>
      <c r="K15" s="40" t="str">
        <f t="shared" si="1"/>
        <v>●</v>
      </c>
      <c r="L15" s="37">
        <v>1</v>
      </c>
      <c r="M15" s="38" t="s">
        <v>105</v>
      </c>
      <c r="N15" s="39">
        <v>5</v>
      </c>
      <c r="O15" s="40" t="str">
        <f t="shared" si="2"/>
        <v>●</v>
      </c>
      <c r="P15" s="37">
        <v>0</v>
      </c>
      <c r="Q15" s="38" t="s">
        <v>105</v>
      </c>
      <c r="R15" s="39">
        <v>3</v>
      </c>
      <c r="S15" s="40" t="str">
        <f t="shared" si="3"/>
        <v>○</v>
      </c>
      <c r="T15" s="37">
        <v>5</v>
      </c>
      <c r="U15" s="38" t="s">
        <v>105</v>
      </c>
      <c r="V15" s="39">
        <v>1</v>
      </c>
      <c r="W15" s="40" t="str">
        <f t="shared" si="4"/>
        <v/>
      </c>
      <c r="X15" s="37"/>
      <c r="Y15" s="38"/>
      <c r="Z15" s="39"/>
      <c r="AA15" s="40" t="str">
        <f t="shared" si="5"/>
        <v>○</v>
      </c>
      <c r="AB15" s="37">
        <v>4</v>
      </c>
      <c r="AC15" s="38" t="s">
        <v>105</v>
      </c>
      <c r="AD15" s="39">
        <v>0</v>
      </c>
      <c r="AE15" s="166"/>
      <c r="AF15" s="168"/>
      <c r="AG15" s="170"/>
      <c r="AH15" s="170"/>
      <c r="AI15" s="156"/>
      <c r="AJ15" s="227"/>
    </row>
    <row r="16" spans="1:36" ht="22.5" customHeight="1" x14ac:dyDescent="0.15">
      <c r="A16" s="208" t="s">
        <v>137</v>
      </c>
      <c r="B16" s="209"/>
      <c r="C16" s="31" t="str">
        <f t="shared" si="6"/>
        <v>●</v>
      </c>
      <c r="D16" s="32">
        <v>3</v>
      </c>
      <c r="E16" s="32" t="s">
        <v>105</v>
      </c>
      <c r="F16" s="33">
        <v>7</v>
      </c>
      <c r="G16" s="31" t="str">
        <f t="shared" si="0"/>
        <v>●</v>
      </c>
      <c r="H16" s="32">
        <v>1</v>
      </c>
      <c r="I16" s="32" t="s">
        <v>105</v>
      </c>
      <c r="J16" s="33">
        <v>2</v>
      </c>
      <c r="K16" s="31" t="str">
        <f t="shared" si="1"/>
        <v>●</v>
      </c>
      <c r="L16" s="32">
        <v>0</v>
      </c>
      <c r="M16" s="32" t="s">
        <v>105</v>
      </c>
      <c r="N16" s="33">
        <v>9</v>
      </c>
      <c r="O16" s="31" t="str">
        <f t="shared" si="2"/>
        <v>●</v>
      </c>
      <c r="P16" s="32">
        <v>0</v>
      </c>
      <c r="Q16" s="32" t="s">
        <v>105</v>
      </c>
      <c r="R16" s="33">
        <v>6</v>
      </c>
      <c r="S16" s="31" t="str">
        <f t="shared" si="3"/>
        <v>●</v>
      </c>
      <c r="T16" s="32">
        <v>1</v>
      </c>
      <c r="U16" s="32" t="s">
        <v>105</v>
      </c>
      <c r="V16" s="33">
        <v>5</v>
      </c>
      <c r="W16" s="31" t="str">
        <f t="shared" si="4"/>
        <v>●</v>
      </c>
      <c r="X16" s="32">
        <v>1</v>
      </c>
      <c r="Y16" s="32" t="s">
        <v>105</v>
      </c>
      <c r="Z16" s="33">
        <v>5</v>
      </c>
      <c r="AA16" s="31" t="str">
        <f t="shared" si="5"/>
        <v/>
      </c>
      <c r="AB16" s="32"/>
      <c r="AC16" s="32"/>
      <c r="AD16" s="33"/>
      <c r="AE16" s="165">
        <f>COUNTIF(C16:AD17,"○")*3+COUNTIF(C16:AD17,"△")</f>
        <v>3</v>
      </c>
      <c r="AF16" s="167">
        <f>D16+H16+L16+P16+T16+X16+AB16+D17+H17+L17+P17+T17+X17+AB17</f>
        <v>9</v>
      </c>
      <c r="AG16" s="169">
        <f>-(F16+J16+N16+R16+V16+Z16+AD16+F17+J17+N17+R17+V17+Z17+AD17)</f>
        <v>-62</v>
      </c>
      <c r="AH16" s="169">
        <f>AF16+AG16</f>
        <v>-53</v>
      </c>
      <c r="AI16" s="155">
        <f>RANK(AE16,$AE$4:$AE$17,0)</f>
        <v>7</v>
      </c>
      <c r="AJ16" s="226">
        <v>7</v>
      </c>
    </row>
    <row r="17" spans="1:36" ht="22.5" customHeight="1" thickBot="1" x14ac:dyDescent="0.2">
      <c r="A17" s="213"/>
      <c r="B17" s="214"/>
      <c r="C17" s="55" t="str">
        <f t="shared" si="6"/>
        <v>○</v>
      </c>
      <c r="D17" s="56">
        <v>1</v>
      </c>
      <c r="E17" s="57" t="s">
        <v>105</v>
      </c>
      <c r="F17" s="57">
        <v>0</v>
      </c>
      <c r="G17" s="55" t="str">
        <f t="shared" si="0"/>
        <v>●</v>
      </c>
      <c r="H17" s="56">
        <v>1</v>
      </c>
      <c r="I17" s="57" t="s">
        <v>130</v>
      </c>
      <c r="J17" s="57">
        <v>8</v>
      </c>
      <c r="K17" s="55" t="str">
        <f t="shared" si="1"/>
        <v>●</v>
      </c>
      <c r="L17" s="56">
        <v>1</v>
      </c>
      <c r="M17" s="57" t="s">
        <v>105</v>
      </c>
      <c r="N17" s="57">
        <v>8</v>
      </c>
      <c r="O17" s="55" t="str">
        <f t="shared" si="2"/>
        <v>●</v>
      </c>
      <c r="P17" s="56">
        <v>0</v>
      </c>
      <c r="Q17" s="57" t="s">
        <v>105</v>
      </c>
      <c r="R17" s="57">
        <v>4</v>
      </c>
      <c r="S17" s="55" t="str">
        <f t="shared" si="3"/>
        <v>●</v>
      </c>
      <c r="T17" s="56">
        <v>0</v>
      </c>
      <c r="U17" s="57" t="s">
        <v>105</v>
      </c>
      <c r="V17" s="57">
        <v>4</v>
      </c>
      <c r="W17" s="55" t="str">
        <f t="shared" si="4"/>
        <v>●</v>
      </c>
      <c r="X17" s="56">
        <v>0</v>
      </c>
      <c r="Y17" s="57" t="s">
        <v>105</v>
      </c>
      <c r="Z17" s="57">
        <v>4</v>
      </c>
      <c r="AA17" s="55" t="str">
        <f t="shared" si="5"/>
        <v/>
      </c>
      <c r="AB17" s="56"/>
      <c r="AC17" s="57"/>
      <c r="AD17" s="57"/>
      <c r="AE17" s="188"/>
      <c r="AF17" s="189"/>
      <c r="AG17" s="190"/>
      <c r="AH17" s="190"/>
      <c r="AI17" s="191"/>
      <c r="AJ17" s="228"/>
    </row>
    <row r="18" spans="1:36" ht="13.5" customHeight="1" x14ac:dyDescent="0.15">
      <c r="A18" s="67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7"/>
      <c r="AF18" s="68"/>
      <c r="AG18" s="68"/>
      <c r="AH18" s="68"/>
      <c r="AI18" s="69"/>
      <c r="AJ18" s="69"/>
    </row>
    <row r="19" spans="1:36" ht="13.5" customHeight="1" x14ac:dyDescent="0.15">
      <c r="A19" s="67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7"/>
      <c r="AF19" s="68"/>
      <c r="AG19" s="68"/>
      <c r="AH19" s="68"/>
      <c r="AI19" s="69"/>
      <c r="AJ19" s="69"/>
    </row>
  </sheetData>
  <mergeCells count="63">
    <mergeCell ref="AJ16:AJ17"/>
    <mergeCell ref="A16:B17"/>
    <mergeCell ref="AE16:AE17"/>
    <mergeCell ref="AF16:AF17"/>
    <mergeCell ref="AG16:AG17"/>
    <mergeCell ref="AH16:AH17"/>
    <mergeCell ref="AI16:AI17"/>
    <mergeCell ref="AJ12:AJ13"/>
    <mergeCell ref="A14:B15"/>
    <mergeCell ref="AE14:AE15"/>
    <mergeCell ref="AF14:AF15"/>
    <mergeCell ref="AG14:AG15"/>
    <mergeCell ref="AH14:AH15"/>
    <mergeCell ref="AI14:AI15"/>
    <mergeCell ref="AJ14:AJ15"/>
    <mergeCell ref="A12:B13"/>
    <mergeCell ref="AE12:AE13"/>
    <mergeCell ref="AF12:AF13"/>
    <mergeCell ref="AG12:AG13"/>
    <mergeCell ref="AH12:AH13"/>
    <mergeCell ref="AI12:AI13"/>
    <mergeCell ref="AJ8:AJ9"/>
    <mergeCell ref="A10:B11"/>
    <mergeCell ref="AE10:AE11"/>
    <mergeCell ref="AF10:AF11"/>
    <mergeCell ref="AG10:AG11"/>
    <mergeCell ref="AH10:AH11"/>
    <mergeCell ref="AI10:AI11"/>
    <mergeCell ref="AJ10:AJ11"/>
    <mergeCell ref="A8:B9"/>
    <mergeCell ref="AE8:AE9"/>
    <mergeCell ref="AF8:AF9"/>
    <mergeCell ref="AG8:AG9"/>
    <mergeCell ref="AH8:AH9"/>
    <mergeCell ref="AI8:AI9"/>
    <mergeCell ref="AJ4:AJ5"/>
    <mergeCell ref="A6:B7"/>
    <mergeCell ref="AE6:AE7"/>
    <mergeCell ref="AF6:AF7"/>
    <mergeCell ref="AG6:AG7"/>
    <mergeCell ref="AH6:AH7"/>
    <mergeCell ref="AI6:AI7"/>
    <mergeCell ref="AJ6:AJ7"/>
    <mergeCell ref="A4:B5"/>
    <mergeCell ref="AE4:AE5"/>
    <mergeCell ref="AF4:AF5"/>
    <mergeCell ref="AG4:AG5"/>
    <mergeCell ref="AH4:AH5"/>
    <mergeCell ref="AI4:AI5"/>
    <mergeCell ref="AG2:AG3"/>
    <mergeCell ref="AH2:AH3"/>
    <mergeCell ref="AI2:AI3"/>
    <mergeCell ref="AJ2:AJ3"/>
    <mergeCell ref="A1:AJ1"/>
    <mergeCell ref="C2:F3"/>
    <mergeCell ref="G2:J3"/>
    <mergeCell ref="K2:N3"/>
    <mergeCell ref="O2:R3"/>
    <mergeCell ref="S2:V3"/>
    <mergeCell ref="W2:Z3"/>
    <mergeCell ref="AA2:AD3"/>
    <mergeCell ref="AE2:AE3"/>
    <mergeCell ref="AF2:AF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zoomScale="90" zoomScaleNormal="90" workbookViewId="0">
      <selection activeCell="AJ10" sqref="AJ10:AJ11"/>
    </sheetView>
  </sheetViews>
  <sheetFormatPr defaultRowHeight="13.5" x14ac:dyDescent="0.15"/>
  <cols>
    <col min="1" max="2" width="4.375" style="61" customWidth="1"/>
    <col min="3" max="30" width="2.5" style="61" customWidth="1"/>
    <col min="31" max="36" width="4.5" style="61" customWidth="1"/>
    <col min="37" max="251" width="9" style="61"/>
    <col min="252" max="253" width="8.125" style="61" customWidth="1"/>
    <col min="254" max="285" width="3.25" style="61" customWidth="1"/>
    <col min="286" max="291" width="10" style="61" customWidth="1"/>
    <col min="292" max="292" width="26.125" style="61" customWidth="1"/>
    <col min="293" max="507" width="9" style="61"/>
    <col min="508" max="509" width="8.125" style="61" customWidth="1"/>
    <col min="510" max="541" width="3.25" style="61" customWidth="1"/>
    <col min="542" max="547" width="10" style="61" customWidth="1"/>
    <col min="548" max="548" width="26.125" style="61" customWidth="1"/>
    <col min="549" max="763" width="9" style="61"/>
    <col min="764" max="765" width="8.125" style="61" customWidth="1"/>
    <col min="766" max="797" width="3.25" style="61" customWidth="1"/>
    <col min="798" max="803" width="10" style="61" customWidth="1"/>
    <col min="804" max="804" width="26.125" style="61" customWidth="1"/>
    <col min="805" max="1019" width="9" style="61"/>
    <col min="1020" max="1021" width="8.125" style="61" customWidth="1"/>
    <col min="1022" max="1053" width="3.25" style="61" customWidth="1"/>
    <col min="1054" max="1059" width="10" style="61" customWidth="1"/>
    <col min="1060" max="1060" width="26.125" style="61" customWidth="1"/>
    <col min="1061" max="1275" width="9" style="61"/>
    <col min="1276" max="1277" width="8.125" style="61" customWidth="1"/>
    <col min="1278" max="1309" width="3.25" style="61" customWidth="1"/>
    <col min="1310" max="1315" width="10" style="61" customWidth="1"/>
    <col min="1316" max="1316" width="26.125" style="61" customWidth="1"/>
    <col min="1317" max="1531" width="9" style="61"/>
    <col min="1532" max="1533" width="8.125" style="61" customWidth="1"/>
    <col min="1534" max="1565" width="3.25" style="61" customWidth="1"/>
    <col min="1566" max="1571" width="10" style="61" customWidth="1"/>
    <col min="1572" max="1572" width="26.125" style="61" customWidth="1"/>
    <col min="1573" max="1787" width="9" style="61"/>
    <col min="1788" max="1789" width="8.125" style="61" customWidth="1"/>
    <col min="1790" max="1821" width="3.25" style="61" customWidth="1"/>
    <col min="1822" max="1827" width="10" style="61" customWidth="1"/>
    <col min="1828" max="1828" width="26.125" style="61" customWidth="1"/>
    <col min="1829" max="2043" width="9" style="61"/>
    <col min="2044" max="2045" width="8.125" style="61" customWidth="1"/>
    <col min="2046" max="2077" width="3.25" style="61" customWidth="1"/>
    <col min="2078" max="2083" width="10" style="61" customWidth="1"/>
    <col min="2084" max="2084" width="26.125" style="61" customWidth="1"/>
    <col min="2085" max="2299" width="9" style="61"/>
    <col min="2300" max="2301" width="8.125" style="61" customWidth="1"/>
    <col min="2302" max="2333" width="3.25" style="61" customWidth="1"/>
    <col min="2334" max="2339" width="10" style="61" customWidth="1"/>
    <col min="2340" max="2340" width="26.125" style="61" customWidth="1"/>
    <col min="2341" max="2555" width="9" style="61"/>
    <col min="2556" max="2557" width="8.125" style="61" customWidth="1"/>
    <col min="2558" max="2589" width="3.25" style="61" customWidth="1"/>
    <col min="2590" max="2595" width="10" style="61" customWidth="1"/>
    <col min="2596" max="2596" width="26.125" style="61" customWidth="1"/>
    <col min="2597" max="2811" width="9" style="61"/>
    <col min="2812" max="2813" width="8.125" style="61" customWidth="1"/>
    <col min="2814" max="2845" width="3.25" style="61" customWidth="1"/>
    <col min="2846" max="2851" width="10" style="61" customWidth="1"/>
    <col min="2852" max="2852" width="26.125" style="61" customWidth="1"/>
    <col min="2853" max="3067" width="9" style="61"/>
    <col min="3068" max="3069" width="8.125" style="61" customWidth="1"/>
    <col min="3070" max="3101" width="3.25" style="61" customWidth="1"/>
    <col min="3102" max="3107" width="10" style="61" customWidth="1"/>
    <col min="3108" max="3108" width="26.125" style="61" customWidth="1"/>
    <col min="3109" max="3323" width="9" style="61"/>
    <col min="3324" max="3325" width="8.125" style="61" customWidth="1"/>
    <col min="3326" max="3357" width="3.25" style="61" customWidth="1"/>
    <col min="3358" max="3363" width="10" style="61" customWidth="1"/>
    <col min="3364" max="3364" width="26.125" style="61" customWidth="1"/>
    <col min="3365" max="3579" width="9" style="61"/>
    <col min="3580" max="3581" width="8.125" style="61" customWidth="1"/>
    <col min="3582" max="3613" width="3.25" style="61" customWidth="1"/>
    <col min="3614" max="3619" width="10" style="61" customWidth="1"/>
    <col min="3620" max="3620" width="26.125" style="61" customWidth="1"/>
    <col min="3621" max="3835" width="9" style="61"/>
    <col min="3836" max="3837" width="8.125" style="61" customWidth="1"/>
    <col min="3838" max="3869" width="3.25" style="61" customWidth="1"/>
    <col min="3870" max="3875" width="10" style="61" customWidth="1"/>
    <col min="3876" max="3876" width="26.125" style="61" customWidth="1"/>
    <col min="3877" max="4091" width="9" style="61"/>
    <col min="4092" max="4093" width="8.125" style="61" customWidth="1"/>
    <col min="4094" max="4125" width="3.25" style="61" customWidth="1"/>
    <col min="4126" max="4131" width="10" style="61" customWidth="1"/>
    <col min="4132" max="4132" width="26.125" style="61" customWidth="1"/>
    <col min="4133" max="4347" width="9" style="61"/>
    <col min="4348" max="4349" width="8.125" style="61" customWidth="1"/>
    <col min="4350" max="4381" width="3.25" style="61" customWidth="1"/>
    <col min="4382" max="4387" width="10" style="61" customWidth="1"/>
    <col min="4388" max="4388" width="26.125" style="61" customWidth="1"/>
    <col min="4389" max="4603" width="9" style="61"/>
    <col min="4604" max="4605" width="8.125" style="61" customWidth="1"/>
    <col min="4606" max="4637" width="3.25" style="61" customWidth="1"/>
    <col min="4638" max="4643" width="10" style="61" customWidth="1"/>
    <col min="4644" max="4644" width="26.125" style="61" customWidth="1"/>
    <col min="4645" max="4859" width="9" style="61"/>
    <col min="4860" max="4861" width="8.125" style="61" customWidth="1"/>
    <col min="4862" max="4893" width="3.25" style="61" customWidth="1"/>
    <col min="4894" max="4899" width="10" style="61" customWidth="1"/>
    <col min="4900" max="4900" width="26.125" style="61" customWidth="1"/>
    <col min="4901" max="5115" width="9" style="61"/>
    <col min="5116" max="5117" width="8.125" style="61" customWidth="1"/>
    <col min="5118" max="5149" width="3.25" style="61" customWidth="1"/>
    <col min="5150" max="5155" width="10" style="61" customWidth="1"/>
    <col min="5156" max="5156" width="26.125" style="61" customWidth="1"/>
    <col min="5157" max="5371" width="9" style="61"/>
    <col min="5372" max="5373" width="8.125" style="61" customWidth="1"/>
    <col min="5374" max="5405" width="3.25" style="61" customWidth="1"/>
    <col min="5406" max="5411" width="10" style="61" customWidth="1"/>
    <col min="5412" max="5412" width="26.125" style="61" customWidth="1"/>
    <col min="5413" max="5627" width="9" style="61"/>
    <col min="5628" max="5629" width="8.125" style="61" customWidth="1"/>
    <col min="5630" max="5661" width="3.25" style="61" customWidth="1"/>
    <col min="5662" max="5667" width="10" style="61" customWidth="1"/>
    <col min="5668" max="5668" width="26.125" style="61" customWidth="1"/>
    <col min="5669" max="5883" width="9" style="61"/>
    <col min="5884" max="5885" width="8.125" style="61" customWidth="1"/>
    <col min="5886" max="5917" width="3.25" style="61" customWidth="1"/>
    <col min="5918" max="5923" width="10" style="61" customWidth="1"/>
    <col min="5924" max="5924" width="26.125" style="61" customWidth="1"/>
    <col min="5925" max="6139" width="9" style="61"/>
    <col min="6140" max="6141" width="8.125" style="61" customWidth="1"/>
    <col min="6142" max="6173" width="3.25" style="61" customWidth="1"/>
    <col min="6174" max="6179" width="10" style="61" customWidth="1"/>
    <col min="6180" max="6180" width="26.125" style="61" customWidth="1"/>
    <col min="6181" max="6395" width="9" style="61"/>
    <col min="6396" max="6397" width="8.125" style="61" customWidth="1"/>
    <col min="6398" max="6429" width="3.25" style="61" customWidth="1"/>
    <col min="6430" max="6435" width="10" style="61" customWidth="1"/>
    <col min="6436" max="6436" width="26.125" style="61" customWidth="1"/>
    <col min="6437" max="6651" width="9" style="61"/>
    <col min="6652" max="6653" width="8.125" style="61" customWidth="1"/>
    <col min="6654" max="6685" width="3.25" style="61" customWidth="1"/>
    <col min="6686" max="6691" width="10" style="61" customWidth="1"/>
    <col min="6692" max="6692" width="26.125" style="61" customWidth="1"/>
    <col min="6693" max="6907" width="9" style="61"/>
    <col min="6908" max="6909" width="8.125" style="61" customWidth="1"/>
    <col min="6910" max="6941" width="3.25" style="61" customWidth="1"/>
    <col min="6942" max="6947" width="10" style="61" customWidth="1"/>
    <col min="6948" max="6948" width="26.125" style="61" customWidth="1"/>
    <col min="6949" max="7163" width="9" style="61"/>
    <col min="7164" max="7165" width="8.125" style="61" customWidth="1"/>
    <col min="7166" max="7197" width="3.25" style="61" customWidth="1"/>
    <col min="7198" max="7203" width="10" style="61" customWidth="1"/>
    <col min="7204" max="7204" width="26.125" style="61" customWidth="1"/>
    <col min="7205" max="7419" width="9" style="61"/>
    <col min="7420" max="7421" width="8.125" style="61" customWidth="1"/>
    <col min="7422" max="7453" width="3.25" style="61" customWidth="1"/>
    <col min="7454" max="7459" width="10" style="61" customWidth="1"/>
    <col min="7460" max="7460" width="26.125" style="61" customWidth="1"/>
    <col min="7461" max="7675" width="9" style="61"/>
    <col min="7676" max="7677" width="8.125" style="61" customWidth="1"/>
    <col min="7678" max="7709" width="3.25" style="61" customWidth="1"/>
    <col min="7710" max="7715" width="10" style="61" customWidth="1"/>
    <col min="7716" max="7716" width="26.125" style="61" customWidth="1"/>
    <col min="7717" max="7931" width="9" style="61"/>
    <col min="7932" max="7933" width="8.125" style="61" customWidth="1"/>
    <col min="7934" max="7965" width="3.25" style="61" customWidth="1"/>
    <col min="7966" max="7971" width="10" style="61" customWidth="1"/>
    <col min="7972" max="7972" width="26.125" style="61" customWidth="1"/>
    <col min="7973" max="8187" width="9" style="61"/>
    <col min="8188" max="8189" width="8.125" style="61" customWidth="1"/>
    <col min="8190" max="8221" width="3.25" style="61" customWidth="1"/>
    <col min="8222" max="8227" width="10" style="61" customWidth="1"/>
    <col min="8228" max="8228" width="26.125" style="61" customWidth="1"/>
    <col min="8229" max="8443" width="9" style="61"/>
    <col min="8444" max="8445" width="8.125" style="61" customWidth="1"/>
    <col min="8446" max="8477" width="3.25" style="61" customWidth="1"/>
    <col min="8478" max="8483" width="10" style="61" customWidth="1"/>
    <col min="8484" max="8484" width="26.125" style="61" customWidth="1"/>
    <col min="8485" max="8699" width="9" style="61"/>
    <col min="8700" max="8701" width="8.125" style="61" customWidth="1"/>
    <col min="8702" max="8733" width="3.25" style="61" customWidth="1"/>
    <col min="8734" max="8739" width="10" style="61" customWidth="1"/>
    <col min="8740" max="8740" width="26.125" style="61" customWidth="1"/>
    <col min="8741" max="8955" width="9" style="61"/>
    <col min="8956" max="8957" width="8.125" style="61" customWidth="1"/>
    <col min="8958" max="8989" width="3.25" style="61" customWidth="1"/>
    <col min="8990" max="8995" width="10" style="61" customWidth="1"/>
    <col min="8996" max="8996" width="26.125" style="61" customWidth="1"/>
    <col min="8997" max="9211" width="9" style="61"/>
    <col min="9212" max="9213" width="8.125" style="61" customWidth="1"/>
    <col min="9214" max="9245" width="3.25" style="61" customWidth="1"/>
    <col min="9246" max="9251" width="10" style="61" customWidth="1"/>
    <col min="9252" max="9252" width="26.125" style="61" customWidth="1"/>
    <col min="9253" max="9467" width="9" style="61"/>
    <col min="9468" max="9469" width="8.125" style="61" customWidth="1"/>
    <col min="9470" max="9501" width="3.25" style="61" customWidth="1"/>
    <col min="9502" max="9507" width="10" style="61" customWidth="1"/>
    <col min="9508" max="9508" width="26.125" style="61" customWidth="1"/>
    <col min="9509" max="9723" width="9" style="61"/>
    <col min="9724" max="9725" width="8.125" style="61" customWidth="1"/>
    <col min="9726" max="9757" width="3.25" style="61" customWidth="1"/>
    <col min="9758" max="9763" width="10" style="61" customWidth="1"/>
    <col min="9764" max="9764" width="26.125" style="61" customWidth="1"/>
    <col min="9765" max="9979" width="9" style="61"/>
    <col min="9980" max="9981" width="8.125" style="61" customWidth="1"/>
    <col min="9982" max="10013" width="3.25" style="61" customWidth="1"/>
    <col min="10014" max="10019" width="10" style="61" customWidth="1"/>
    <col min="10020" max="10020" width="26.125" style="61" customWidth="1"/>
    <col min="10021" max="10235" width="9" style="61"/>
    <col min="10236" max="10237" width="8.125" style="61" customWidth="1"/>
    <col min="10238" max="10269" width="3.25" style="61" customWidth="1"/>
    <col min="10270" max="10275" width="10" style="61" customWidth="1"/>
    <col min="10276" max="10276" width="26.125" style="61" customWidth="1"/>
    <col min="10277" max="10491" width="9" style="61"/>
    <col min="10492" max="10493" width="8.125" style="61" customWidth="1"/>
    <col min="10494" max="10525" width="3.25" style="61" customWidth="1"/>
    <col min="10526" max="10531" width="10" style="61" customWidth="1"/>
    <col min="10532" max="10532" width="26.125" style="61" customWidth="1"/>
    <col min="10533" max="10747" width="9" style="61"/>
    <col min="10748" max="10749" width="8.125" style="61" customWidth="1"/>
    <col min="10750" max="10781" width="3.25" style="61" customWidth="1"/>
    <col min="10782" max="10787" width="10" style="61" customWidth="1"/>
    <col min="10788" max="10788" width="26.125" style="61" customWidth="1"/>
    <col min="10789" max="11003" width="9" style="61"/>
    <col min="11004" max="11005" width="8.125" style="61" customWidth="1"/>
    <col min="11006" max="11037" width="3.25" style="61" customWidth="1"/>
    <col min="11038" max="11043" width="10" style="61" customWidth="1"/>
    <col min="11044" max="11044" width="26.125" style="61" customWidth="1"/>
    <col min="11045" max="11259" width="9" style="61"/>
    <col min="11260" max="11261" width="8.125" style="61" customWidth="1"/>
    <col min="11262" max="11293" width="3.25" style="61" customWidth="1"/>
    <col min="11294" max="11299" width="10" style="61" customWidth="1"/>
    <col min="11300" max="11300" width="26.125" style="61" customWidth="1"/>
    <col min="11301" max="11515" width="9" style="61"/>
    <col min="11516" max="11517" width="8.125" style="61" customWidth="1"/>
    <col min="11518" max="11549" width="3.25" style="61" customWidth="1"/>
    <col min="11550" max="11555" width="10" style="61" customWidth="1"/>
    <col min="11556" max="11556" width="26.125" style="61" customWidth="1"/>
    <col min="11557" max="11771" width="9" style="61"/>
    <col min="11772" max="11773" width="8.125" style="61" customWidth="1"/>
    <col min="11774" max="11805" width="3.25" style="61" customWidth="1"/>
    <col min="11806" max="11811" width="10" style="61" customWidth="1"/>
    <col min="11812" max="11812" width="26.125" style="61" customWidth="1"/>
    <col min="11813" max="12027" width="9" style="61"/>
    <col min="12028" max="12029" width="8.125" style="61" customWidth="1"/>
    <col min="12030" max="12061" width="3.25" style="61" customWidth="1"/>
    <col min="12062" max="12067" width="10" style="61" customWidth="1"/>
    <col min="12068" max="12068" width="26.125" style="61" customWidth="1"/>
    <col min="12069" max="12283" width="9" style="61"/>
    <col min="12284" max="12285" width="8.125" style="61" customWidth="1"/>
    <col min="12286" max="12317" width="3.25" style="61" customWidth="1"/>
    <col min="12318" max="12323" width="10" style="61" customWidth="1"/>
    <col min="12324" max="12324" width="26.125" style="61" customWidth="1"/>
    <col min="12325" max="12539" width="9" style="61"/>
    <col min="12540" max="12541" width="8.125" style="61" customWidth="1"/>
    <col min="12542" max="12573" width="3.25" style="61" customWidth="1"/>
    <col min="12574" max="12579" width="10" style="61" customWidth="1"/>
    <col min="12580" max="12580" width="26.125" style="61" customWidth="1"/>
    <col min="12581" max="12795" width="9" style="61"/>
    <col min="12796" max="12797" width="8.125" style="61" customWidth="1"/>
    <col min="12798" max="12829" width="3.25" style="61" customWidth="1"/>
    <col min="12830" max="12835" width="10" style="61" customWidth="1"/>
    <col min="12836" max="12836" width="26.125" style="61" customWidth="1"/>
    <col min="12837" max="13051" width="9" style="61"/>
    <col min="13052" max="13053" width="8.125" style="61" customWidth="1"/>
    <col min="13054" max="13085" width="3.25" style="61" customWidth="1"/>
    <col min="13086" max="13091" width="10" style="61" customWidth="1"/>
    <col min="13092" max="13092" width="26.125" style="61" customWidth="1"/>
    <col min="13093" max="13307" width="9" style="61"/>
    <col min="13308" max="13309" width="8.125" style="61" customWidth="1"/>
    <col min="13310" max="13341" width="3.25" style="61" customWidth="1"/>
    <col min="13342" max="13347" width="10" style="61" customWidth="1"/>
    <col min="13348" max="13348" width="26.125" style="61" customWidth="1"/>
    <col min="13349" max="13563" width="9" style="61"/>
    <col min="13564" max="13565" width="8.125" style="61" customWidth="1"/>
    <col min="13566" max="13597" width="3.25" style="61" customWidth="1"/>
    <col min="13598" max="13603" width="10" style="61" customWidth="1"/>
    <col min="13604" max="13604" width="26.125" style="61" customWidth="1"/>
    <col min="13605" max="13819" width="9" style="61"/>
    <col min="13820" max="13821" width="8.125" style="61" customWidth="1"/>
    <col min="13822" max="13853" width="3.25" style="61" customWidth="1"/>
    <col min="13854" max="13859" width="10" style="61" customWidth="1"/>
    <col min="13860" max="13860" width="26.125" style="61" customWidth="1"/>
    <col min="13861" max="14075" width="9" style="61"/>
    <col min="14076" max="14077" width="8.125" style="61" customWidth="1"/>
    <col min="14078" max="14109" width="3.25" style="61" customWidth="1"/>
    <col min="14110" max="14115" width="10" style="61" customWidth="1"/>
    <col min="14116" max="14116" width="26.125" style="61" customWidth="1"/>
    <col min="14117" max="14331" width="9" style="61"/>
    <col min="14332" max="14333" width="8.125" style="61" customWidth="1"/>
    <col min="14334" max="14365" width="3.25" style="61" customWidth="1"/>
    <col min="14366" max="14371" width="10" style="61" customWidth="1"/>
    <col min="14372" max="14372" width="26.125" style="61" customWidth="1"/>
    <col min="14373" max="14587" width="9" style="61"/>
    <col min="14588" max="14589" width="8.125" style="61" customWidth="1"/>
    <col min="14590" max="14621" width="3.25" style="61" customWidth="1"/>
    <col min="14622" max="14627" width="10" style="61" customWidth="1"/>
    <col min="14628" max="14628" width="26.125" style="61" customWidth="1"/>
    <col min="14629" max="14843" width="9" style="61"/>
    <col min="14844" max="14845" width="8.125" style="61" customWidth="1"/>
    <col min="14846" max="14877" width="3.25" style="61" customWidth="1"/>
    <col min="14878" max="14883" width="10" style="61" customWidth="1"/>
    <col min="14884" max="14884" width="26.125" style="61" customWidth="1"/>
    <col min="14885" max="15099" width="9" style="61"/>
    <col min="15100" max="15101" width="8.125" style="61" customWidth="1"/>
    <col min="15102" max="15133" width="3.25" style="61" customWidth="1"/>
    <col min="15134" max="15139" width="10" style="61" customWidth="1"/>
    <col min="15140" max="15140" width="26.125" style="61" customWidth="1"/>
    <col min="15141" max="15355" width="9" style="61"/>
    <col min="15356" max="15357" width="8.125" style="61" customWidth="1"/>
    <col min="15358" max="15389" width="3.25" style="61" customWidth="1"/>
    <col min="15390" max="15395" width="10" style="61" customWidth="1"/>
    <col min="15396" max="15396" width="26.125" style="61" customWidth="1"/>
    <col min="15397" max="15611" width="9" style="61"/>
    <col min="15612" max="15613" width="8.125" style="61" customWidth="1"/>
    <col min="15614" max="15645" width="3.25" style="61" customWidth="1"/>
    <col min="15646" max="15651" width="10" style="61" customWidth="1"/>
    <col min="15652" max="15652" width="26.125" style="61" customWidth="1"/>
    <col min="15653" max="15867" width="9" style="61"/>
    <col min="15868" max="15869" width="8.125" style="61" customWidth="1"/>
    <col min="15870" max="15901" width="3.25" style="61" customWidth="1"/>
    <col min="15902" max="15907" width="10" style="61" customWidth="1"/>
    <col min="15908" max="15908" width="26.125" style="61" customWidth="1"/>
    <col min="15909" max="16123" width="9" style="61"/>
    <col min="16124" max="16125" width="8.125" style="61" customWidth="1"/>
    <col min="16126" max="16157" width="3.25" style="61" customWidth="1"/>
    <col min="16158" max="16163" width="10" style="61" customWidth="1"/>
    <col min="16164" max="16164" width="26.125" style="61" customWidth="1"/>
    <col min="16165" max="16384" width="9" style="61"/>
  </cols>
  <sheetData>
    <row r="1" spans="1:36" ht="42.75" thickBot="1" x14ac:dyDescent="0.45">
      <c r="A1" s="143" t="s">
        <v>139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ht="22.5" customHeight="1" x14ac:dyDescent="0.15">
      <c r="A2" s="62"/>
      <c r="B2" s="63" t="s">
        <v>88</v>
      </c>
      <c r="C2" s="193" t="str">
        <f>A4</f>
        <v>森田</v>
      </c>
      <c r="D2" s="194"/>
      <c r="E2" s="194"/>
      <c r="F2" s="195"/>
      <c r="G2" s="193" t="str">
        <f>A6</f>
        <v>レインボー</v>
      </c>
      <c r="H2" s="194"/>
      <c r="I2" s="194"/>
      <c r="J2" s="194"/>
      <c r="K2" s="193" t="str">
        <f>A8</f>
        <v>灯明寺</v>
      </c>
      <c r="L2" s="194"/>
      <c r="M2" s="194"/>
      <c r="N2" s="194"/>
      <c r="O2" s="193" t="str">
        <f>A10</f>
        <v>万葉</v>
      </c>
      <c r="P2" s="194"/>
      <c r="Q2" s="194"/>
      <c r="R2" s="194"/>
      <c r="S2" s="193" t="str">
        <f>A12</f>
        <v>光陽</v>
      </c>
      <c r="T2" s="194"/>
      <c r="U2" s="194"/>
      <c r="V2" s="194"/>
      <c r="W2" s="193" t="str">
        <f>A14</f>
        <v>東陽</v>
      </c>
      <c r="X2" s="194"/>
      <c r="Y2" s="194"/>
      <c r="Z2" s="194"/>
      <c r="AA2" s="193" t="str">
        <f>A16</f>
        <v>清水</v>
      </c>
      <c r="AB2" s="194"/>
      <c r="AC2" s="194"/>
      <c r="AD2" s="194"/>
      <c r="AE2" s="173" t="s">
        <v>98</v>
      </c>
      <c r="AF2" s="175" t="s">
        <v>99</v>
      </c>
      <c r="AG2" s="175" t="s">
        <v>100</v>
      </c>
      <c r="AH2" s="175" t="s">
        <v>101</v>
      </c>
      <c r="AI2" s="203" t="s">
        <v>102</v>
      </c>
      <c r="AJ2" s="204" t="s">
        <v>103</v>
      </c>
    </row>
    <row r="3" spans="1:36" ht="22.5" customHeight="1" x14ac:dyDescent="0.15">
      <c r="A3" s="64" t="s">
        <v>104</v>
      </c>
      <c r="B3" s="65"/>
      <c r="C3" s="196"/>
      <c r="D3" s="197"/>
      <c r="E3" s="197"/>
      <c r="F3" s="198"/>
      <c r="G3" s="196"/>
      <c r="H3" s="197"/>
      <c r="I3" s="197"/>
      <c r="J3" s="197"/>
      <c r="K3" s="196"/>
      <c r="L3" s="197"/>
      <c r="M3" s="197"/>
      <c r="N3" s="197"/>
      <c r="O3" s="196"/>
      <c r="P3" s="197"/>
      <c r="Q3" s="197"/>
      <c r="R3" s="197"/>
      <c r="S3" s="196"/>
      <c r="T3" s="197"/>
      <c r="U3" s="197"/>
      <c r="V3" s="197"/>
      <c r="W3" s="196"/>
      <c r="X3" s="197"/>
      <c r="Y3" s="197"/>
      <c r="Z3" s="197"/>
      <c r="AA3" s="196"/>
      <c r="AB3" s="197"/>
      <c r="AC3" s="197"/>
      <c r="AD3" s="197"/>
      <c r="AE3" s="174"/>
      <c r="AF3" s="176"/>
      <c r="AG3" s="176"/>
      <c r="AH3" s="176"/>
      <c r="AI3" s="180"/>
      <c r="AJ3" s="205"/>
    </row>
    <row r="4" spans="1:36" ht="22.5" customHeight="1" x14ac:dyDescent="0.15">
      <c r="A4" s="206" t="s">
        <v>140</v>
      </c>
      <c r="B4" s="207"/>
      <c r="C4" s="31"/>
      <c r="D4" s="32"/>
      <c r="E4" s="32"/>
      <c r="F4" s="33"/>
      <c r="G4" s="31" t="str">
        <f t="shared" ref="G4:G17" si="0">IF(H4="","",IF(H4=J4,"△",IF(H4&gt;J4,"○","●")))</f>
        <v>△</v>
      </c>
      <c r="H4" s="32">
        <v>0</v>
      </c>
      <c r="I4" s="32" t="s">
        <v>105</v>
      </c>
      <c r="J4" s="33">
        <v>0</v>
      </c>
      <c r="K4" s="31" t="str">
        <f t="shared" ref="K4:K17" si="1">IF(L4="","",IF(L4=N4,"△",IF(L4&gt;N4,"○","●")))</f>
        <v>●</v>
      </c>
      <c r="L4" s="32">
        <v>4</v>
      </c>
      <c r="M4" s="32" t="s">
        <v>105</v>
      </c>
      <c r="N4" s="33">
        <v>5</v>
      </c>
      <c r="O4" s="31" t="str">
        <f t="shared" ref="O4:O17" si="2">IF(P4="","",IF(P4=R4,"△",IF(P4&gt;R4,"○","●")))</f>
        <v>○</v>
      </c>
      <c r="P4" s="32">
        <v>2</v>
      </c>
      <c r="Q4" s="32" t="s">
        <v>105</v>
      </c>
      <c r="R4" s="33">
        <v>1</v>
      </c>
      <c r="S4" s="31" t="str">
        <f t="shared" ref="S4:S17" si="3">IF(T4="","",IF(T4=V4,"△",IF(T4&gt;V4,"○","●")))</f>
        <v>●</v>
      </c>
      <c r="T4" s="32">
        <v>0</v>
      </c>
      <c r="U4" s="32" t="s">
        <v>141</v>
      </c>
      <c r="V4" s="33">
        <v>2</v>
      </c>
      <c r="W4" s="31" t="str">
        <f t="shared" ref="W4:W17" si="4">IF(X4="","",IF(X4=Z4,"△",IF(X4&gt;Z4,"○","●")))</f>
        <v>○</v>
      </c>
      <c r="X4" s="32">
        <v>8</v>
      </c>
      <c r="Y4" s="32" t="s">
        <v>105</v>
      </c>
      <c r="Z4" s="33">
        <v>1</v>
      </c>
      <c r="AA4" s="31" t="str">
        <f t="shared" ref="AA4:AA17" si="5">IF(AB4="","",IF(AB4=AD4,"△",IF(AB4&gt;AD4,"○","●")))</f>
        <v>○</v>
      </c>
      <c r="AB4" s="32">
        <v>7</v>
      </c>
      <c r="AC4" s="32" t="s">
        <v>105</v>
      </c>
      <c r="AD4" s="33">
        <v>0</v>
      </c>
      <c r="AE4" s="165">
        <f>COUNTIF(C4:AD5,"○")*3+COUNTIF(C4:AD5,"△")</f>
        <v>20</v>
      </c>
      <c r="AF4" s="167">
        <f>D4+H4+L4+P4+T4+X4+AB4+D5+H5+L5+P5+T5+X5+AB5</f>
        <v>33</v>
      </c>
      <c r="AG4" s="169">
        <f>-(F4+J4+N4+R4+V4+Z4+AD4+F5+J5+N5+R5+V5+Z5+AD5)</f>
        <v>-15</v>
      </c>
      <c r="AH4" s="169">
        <f>AF4+AG4</f>
        <v>18</v>
      </c>
      <c r="AI4" s="155">
        <f>RANK(AE4,$AE$4:$AE$17,0)</f>
        <v>4</v>
      </c>
      <c r="AJ4" s="215">
        <v>4</v>
      </c>
    </row>
    <row r="5" spans="1:36" ht="22.5" customHeight="1" x14ac:dyDescent="0.15">
      <c r="A5" s="208"/>
      <c r="B5" s="209"/>
      <c r="C5" s="36"/>
      <c r="D5" s="37"/>
      <c r="E5" s="38"/>
      <c r="F5" s="39"/>
      <c r="G5" s="40" t="str">
        <f t="shared" si="0"/>
        <v>●</v>
      </c>
      <c r="H5" s="37">
        <v>0</v>
      </c>
      <c r="I5" s="38" t="s">
        <v>105</v>
      </c>
      <c r="J5" s="39">
        <v>1</v>
      </c>
      <c r="K5" s="40" t="str">
        <f t="shared" si="1"/>
        <v>○</v>
      </c>
      <c r="L5" s="37">
        <v>4</v>
      </c>
      <c r="M5" s="38" t="s">
        <v>105</v>
      </c>
      <c r="N5" s="39">
        <v>0</v>
      </c>
      <c r="O5" s="40" t="str">
        <f t="shared" si="2"/>
        <v>△</v>
      </c>
      <c r="P5" s="37">
        <v>1</v>
      </c>
      <c r="Q5" s="38" t="s">
        <v>105</v>
      </c>
      <c r="R5" s="39">
        <v>1</v>
      </c>
      <c r="S5" s="40" t="str">
        <f t="shared" si="3"/>
        <v>○</v>
      </c>
      <c r="T5" s="37">
        <v>3</v>
      </c>
      <c r="U5" s="38" t="s">
        <v>105</v>
      </c>
      <c r="V5" s="39">
        <v>1</v>
      </c>
      <c r="W5" s="40" t="str">
        <f t="shared" si="4"/>
        <v>○</v>
      </c>
      <c r="X5" s="37">
        <v>3</v>
      </c>
      <c r="Y5" s="38" t="s">
        <v>105</v>
      </c>
      <c r="Z5" s="39">
        <v>1</v>
      </c>
      <c r="AA5" s="40" t="str">
        <f t="shared" si="5"/>
        <v>●</v>
      </c>
      <c r="AB5" s="37">
        <v>1</v>
      </c>
      <c r="AC5" s="38" t="s">
        <v>105</v>
      </c>
      <c r="AD5" s="39">
        <v>2</v>
      </c>
      <c r="AE5" s="166"/>
      <c r="AF5" s="168"/>
      <c r="AG5" s="170"/>
      <c r="AH5" s="170"/>
      <c r="AI5" s="156"/>
      <c r="AJ5" s="229"/>
    </row>
    <row r="6" spans="1:36" ht="22.5" customHeight="1" x14ac:dyDescent="0.15">
      <c r="A6" s="206" t="s">
        <v>142</v>
      </c>
      <c r="B6" s="207"/>
      <c r="C6" s="31" t="str">
        <f t="shared" ref="C6:C17" si="6">IF(D6="","",IF(D6=F6,"△",IF(D6&gt;F6,"○","●")))</f>
        <v>△</v>
      </c>
      <c r="D6" s="32">
        <v>0</v>
      </c>
      <c r="E6" s="32" t="s">
        <v>105</v>
      </c>
      <c r="F6" s="33">
        <v>0</v>
      </c>
      <c r="G6" s="31" t="str">
        <f t="shared" si="0"/>
        <v/>
      </c>
      <c r="H6" s="32"/>
      <c r="I6" s="32"/>
      <c r="J6" s="33"/>
      <c r="K6" s="31" t="str">
        <f t="shared" si="1"/>
        <v>○</v>
      </c>
      <c r="L6" s="32">
        <v>3</v>
      </c>
      <c r="M6" s="32" t="s">
        <v>105</v>
      </c>
      <c r="N6" s="33">
        <v>0</v>
      </c>
      <c r="O6" s="31" t="str">
        <f t="shared" si="2"/>
        <v>○</v>
      </c>
      <c r="P6" s="32">
        <v>1</v>
      </c>
      <c r="Q6" s="32" t="s">
        <v>105</v>
      </c>
      <c r="R6" s="33">
        <v>0</v>
      </c>
      <c r="S6" s="31" t="str">
        <f t="shared" si="3"/>
        <v>○</v>
      </c>
      <c r="T6" s="32">
        <v>4</v>
      </c>
      <c r="U6" s="32" t="s">
        <v>105</v>
      </c>
      <c r="V6" s="33">
        <v>3</v>
      </c>
      <c r="W6" s="31" t="str">
        <f t="shared" si="4"/>
        <v>○</v>
      </c>
      <c r="X6" s="32">
        <v>3</v>
      </c>
      <c r="Y6" s="32" t="s">
        <v>105</v>
      </c>
      <c r="Z6" s="33">
        <v>0</v>
      </c>
      <c r="AA6" s="31" t="str">
        <f t="shared" si="5"/>
        <v>○</v>
      </c>
      <c r="AB6" s="32">
        <v>3</v>
      </c>
      <c r="AC6" s="32" t="s">
        <v>143</v>
      </c>
      <c r="AD6" s="33">
        <v>0</v>
      </c>
      <c r="AE6" s="165">
        <f>COUNTIF(C6:AD7,"○")*3+COUNTIF(C6:AD7,"△")</f>
        <v>32</v>
      </c>
      <c r="AF6" s="167">
        <f>D6+H6+L6+P6+T6+X6+AB6+D7+H7+L7+P7+T7+X7+AB7</f>
        <v>36</v>
      </c>
      <c r="AG6" s="169">
        <f>-(F6+J6+N6+R6+V6+Z6+AD6+F7+J7+N7+R7+V7+Z7+AD7)</f>
        <v>-6</v>
      </c>
      <c r="AH6" s="169">
        <f>AF6+AG6</f>
        <v>30</v>
      </c>
      <c r="AI6" s="155">
        <f>RANK(AE6,$AE$4:$AE$17,0)</f>
        <v>1</v>
      </c>
      <c r="AJ6" s="215">
        <v>1</v>
      </c>
    </row>
    <row r="7" spans="1:36" ht="22.5" customHeight="1" x14ac:dyDescent="0.15">
      <c r="A7" s="210"/>
      <c r="B7" s="211"/>
      <c r="C7" s="40" t="str">
        <f t="shared" si="6"/>
        <v>○</v>
      </c>
      <c r="D7" s="37">
        <v>1</v>
      </c>
      <c r="E7" s="38" t="s">
        <v>105</v>
      </c>
      <c r="F7" s="39">
        <v>0</v>
      </c>
      <c r="G7" s="40" t="str">
        <f t="shared" si="0"/>
        <v/>
      </c>
      <c r="H7" s="37"/>
      <c r="I7" s="38"/>
      <c r="J7" s="39"/>
      <c r="K7" s="40" t="str">
        <f t="shared" si="1"/>
        <v>○</v>
      </c>
      <c r="L7" s="37">
        <v>7</v>
      </c>
      <c r="M7" s="38" t="s">
        <v>105</v>
      </c>
      <c r="N7" s="39">
        <v>0</v>
      </c>
      <c r="O7" s="40" t="str">
        <f t="shared" si="2"/>
        <v>○</v>
      </c>
      <c r="P7" s="37">
        <v>2</v>
      </c>
      <c r="Q7" s="38" t="s">
        <v>141</v>
      </c>
      <c r="R7" s="39">
        <v>0</v>
      </c>
      <c r="S7" s="40" t="str">
        <f t="shared" si="3"/>
        <v>○</v>
      </c>
      <c r="T7" s="37">
        <v>5</v>
      </c>
      <c r="U7" s="38" t="s">
        <v>105</v>
      </c>
      <c r="V7" s="39">
        <v>0</v>
      </c>
      <c r="W7" s="40" t="str">
        <f t="shared" si="4"/>
        <v>○</v>
      </c>
      <c r="X7" s="37">
        <v>6</v>
      </c>
      <c r="Y7" s="38" t="s">
        <v>143</v>
      </c>
      <c r="Z7" s="39">
        <v>2</v>
      </c>
      <c r="AA7" s="40" t="str">
        <f t="shared" si="5"/>
        <v>△</v>
      </c>
      <c r="AB7" s="37">
        <v>1</v>
      </c>
      <c r="AC7" s="38" t="s">
        <v>105</v>
      </c>
      <c r="AD7" s="39">
        <v>1</v>
      </c>
      <c r="AE7" s="166"/>
      <c r="AF7" s="168"/>
      <c r="AG7" s="170"/>
      <c r="AH7" s="170"/>
      <c r="AI7" s="156"/>
      <c r="AJ7" s="229"/>
    </row>
    <row r="8" spans="1:36" ht="22.5" customHeight="1" x14ac:dyDescent="0.15">
      <c r="A8" s="208" t="s">
        <v>144</v>
      </c>
      <c r="B8" s="209"/>
      <c r="C8" s="31" t="str">
        <f t="shared" si="6"/>
        <v>○</v>
      </c>
      <c r="D8" s="32">
        <v>5</v>
      </c>
      <c r="E8" s="32" t="s">
        <v>105</v>
      </c>
      <c r="F8" s="33">
        <v>4</v>
      </c>
      <c r="G8" s="31" t="str">
        <f t="shared" si="0"/>
        <v>●</v>
      </c>
      <c r="H8" s="32">
        <v>0</v>
      </c>
      <c r="I8" s="32" t="s">
        <v>105</v>
      </c>
      <c r="J8" s="33">
        <v>3</v>
      </c>
      <c r="K8" s="31" t="str">
        <f t="shared" si="1"/>
        <v/>
      </c>
      <c r="L8" s="32"/>
      <c r="M8" s="32"/>
      <c r="N8" s="33"/>
      <c r="O8" s="31" t="str">
        <f t="shared" si="2"/>
        <v>△</v>
      </c>
      <c r="P8" s="32">
        <v>2</v>
      </c>
      <c r="Q8" s="32" t="s">
        <v>141</v>
      </c>
      <c r="R8" s="33">
        <v>2</v>
      </c>
      <c r="S8" s="31" t="str">
        <f t="shared" si="3"/>
        <v>●</v>
      </c>
      <c r="T8" s="32">
        <v>2</v>
      </c>
      <c r="U8" s="32" t="s">
        <v>105</v>
      </c>
      <c r="V8" s="33">
        <v>3</v>
      </c>
      <c r="W8" s="31" t="str">
        <f t="shared" si="4"/>
        <v>△</v>
      </c>
      <c r="X8" s="32">
        <v>2</v>
      </c>
      <c r="Y8" s="32" t="s">
        <v>105</v>
      </c>
      <c r="Z8" s="33">
        <v>2</v>
      </c>
      <c r="AA8" s="31" t="str">
        <f t="shared" si="5"/>
        <v>●</v>
      </c>
      <c r="AB8" s="32">
        <v>2</v>
      </c>
      <c r="AC8" s="32" t="s">
        <v>105</v>
      </c>
      <c r="AD8" s="33">
        <v>5</v>
      </c>
      <c r="AE8" s="165">
        <f>COUNTIF(C8:AD9,"○")*3+COUNTIF(C8:AD9,"△")</f>
        <v>8</v>
      </c>
      <c r="AF8" s="167">
        <f>D8+H8+L8+P8+T8+X8+AB8+D9+H9+L9+P9+T9+X9+AB9</f>
        <v>16</v>
      </c>
      <c r="AG8" s="169">
        <f>-(F8+J8+N8+R8+V8+Z8+AD8+F9+J9+N9+R9+V9+Z9+AD9)</f>
        <v>-41</v>
      </c>
      <c r="AH8" s="169">
        <f>AF8+AG8</f>
        <v>-25</v>
      </c>
      <c r="AI8" s="155">
        <f>RANK(AE8,$AE$4:$AE$17,0)</f>
        <v>5</v>
      </c>
      <c r="AJ8" s="215">
        <v>6</v>
      </c>
    </row>
    <row r="9" spans="1:36" ht="22.5" customHeight="1" x14ac:dyDescent="0.15">
      <c r="A9" s="208"/>
      <c r="B9" s="209"/>
      <c r="C9" s="40" t="str">
        <f t="shared" si="6"/>
        <v>●</v>
      </c>
      <c r="D9" s="37">
        <v>0</v>
      </c>
      <c r="E9" s="38" t="s">
        <v>105</v>
      </c>
      <c r="F9" s="39">
        <v>4</v>
      </c>
      <c r="G9" s="40" t="str">
        <f t="shared" si="0"/>
        <v>●</v>
      </c>
      <c r="H9" s="37">
        <v>0</v>
      </c>
      <c r="I9" s="38" t="s">
        <v>105</v>
      </c>
      <c r="J9" s="39">
        <v>7</v>
      </c>
      <c r="K9" s="40" t="str">
        <f t="shared" si="1"/>
        <v/>
      </c>
      <c r="L9" s="37"/>
      <c r="M9" s="38"/>
      <c r="N9" s="39"/>
      <c r="O9" s="40" t="str">
        <f t="shared" si="2"/>
        <v>○</v>
      </c>
      <c r="P9" s="37">
        <v>2</v>
      </c>
      <c r="Q9" s="38" t="s">
        <v>105</v>
      </c>
      <c r="R9" s="39">
        <v>0</v>
      </c>
      <c r="S9" s="40" t="str">
        <f t="shared" si="3"/>
        <v>●</v>
      </c>
      <c r="T9" s="37">
        <v>0</v>
      </c>
      <c r="U9" s="38" t="s">
        <v>105</v>
      </c>
      <c r="V9" s="39">
        <v>2</v>
      </c>
      <c r="W9" s="40" t="str">
        <f t="shared" si="4"/>
        <v>●</v>
      </c>
      <c r="X9" s="37">
        <v>0</v>
      </c>
      <c r="Y9" s="38" t="s">
        <v>105</v>
      </c>
      <c r="Z9" s="39">
        <v>2</v>
      </c>
      <c r="AA9" s="40" t="str">
        <f t="shared" si="5"/>
        <v>●</v>
      </c>
      <c r="AB9" s="37">
        <v>1</v>
      </c>
      <c r="AC9" s="38" t="s">
        <v>105</v>
      </c>
      <c r="AD9" s="39">
        <v>7</v>
      </c>
      <c r="AE9" s="166"/>
      <c r="AF9" s="168"/>
      <c r="AG9" s="170"/>
      <c r="AH9" s="170"/>
      <c r="AI9" s="156"/>
      <c r="AJ9" s="229"/>
    </row>
    <row r="10" spans="1:36" ht="22.5" customHeight="1" x14ac:dyDescent="0.15">
      <c r="A10" s="206" t="s">
        <v>145</v>
      </c>
      <c r="B10" s="207"/>
      <c r="C10" s="31" t="str">
        <f t="shared" si="6"/>
        <v>●</v>
      </c>
      <c r="D10" s="32">
        <v>1</v>
      </c>
      <c r="E10" s="32" t="s">
        <v>105</v>
      </c>
      <c r="F10" s="33">
        <v>2</v>
      </c>
      <c r="G10" s="31" t="str">
        <f t="shared" si="0"/>
        <v>●</v>
      </c>
      <c r="H10" s="32">
        <v>0</v>
      </c>
      <c r="I10" s="32" t="s">
        <v>105</v>
      </c>
      <c r="J10" s="33">
        <v>1</v>
      </c>
      <c r="K10" s="31" t="str">
        <f t="shared" si="1"/>
        <v>△</v>
      </c>
      <c r="L10" s="32">
        <v>2</v>
      </c>
      <c r="M10" s="32" t="s">
        <v>105</v>
      </c>
      <c r="N10" s="33">
        <v>2</v>
      </c>
      <c r="O10" s="31" t="str">
        <f t="shared" si="2"/>
        <v/>
      </c>
      <c r="P10" s="32"/>
      <c r="Q10" s="32"/>
      <c r="R10" s="33"/>
      <c r="S10" s="31" t="str">
        <f t="shared" si="3"/>
        <v>●</v>
      </c>
      <c r="T10" s="32">
        <v>0</v>
      </c>
      <c r="U10" s="32" t="s">
        <v>105</v>
      </c>
      <c r="V10" s="33">
        <v>4</v>
      </c>
      <c r="W10" s="31" t="str">
        <f t="shared" si="4"/>
        <v>○</v>
      </c>
      <c r="X10" s="32">
        <v>2</v>
      </c>
      <c r="Y10" s="32" t="s">
        <v>105</v>
      </c>
      <c r="Z10" s="33">
        <v>1</v>
      </c>
      <c r="AA10" s="31" t="str">
        <f t="shared" si="5"/>
        <v>●</v>
      </c>
      <c r="AB10" s="32">
        <v>2</v>
      </c>
      <c r="AC10" s="32" t="s">
        <v>105</v>
      </c>
      <c r="AD10" s="33">
        <v>7</v>
      </c>
      <c r="AE10" s="165">
        <f>COUNTIF(C10:AD11,"○")*3+COUNTIF(C10:AD11,"△")</f>
        <v>8</v>
      </c>
      <c r="AF10" s="167">
        <f>D10+H10+L10+P10+T10+X10+AB10+D11+H11+L11+P11+T11+X11+AB11</f>
        <v>10</v>
      </c>
      <c r="AG10" s="169">
        <f>-(F10+J10+N10+R10+V10+Z10+AD10+F11+J11+N11+R11+V11+Z11+AD11)</f>
        <v>-32</v>
      </c>
      <c r="AH10" s="169">
        <f>AF10+AG10</f>
        <v>-22</v>
      </c>
      <c r="AI10" s="155">
        <f>RANK(AE10,$AE$4:$AE$17,0)</f>
        <v>5</v>
      </c>
      <c r="AJ10" s="215">
        <v>5</v>
      </c>
    </row>
    <row r="11" spans="1:36" ht="22.5" customHeight="1" x14ac:dyDescent="0.15">
      <c r="A11" s="210"/>
      <c r="B11" s="211"/>
      <c r="C11" s="40" t="str">
        <f t="shared" si="6"/>
        <v>△</v>
      </c>
      <c r="D11" s="37">
        <v>1</v>
      </c>
      <c r="E11" s="38" t="s">
        <v>105</v>
      </c>
      <c r="F11" s="39">
        <v>1</v>
      </c>
      <c r="G11" s="40" t="str">
        <f t="shared" si="0"/>
        <v>●</v>
      </c>
      <c r="H11" s="37">
        <v>0</v>
      </c>
      <c r="I11" s="38" t="s">
        <v>105</v>
      </c>
      <c r="J11" s="39">
        <v>2</v>
      </c>
      <c r="K11" s="40" t="str">
        <f t="shared" si="1"/>
        <v>●</v>
      </c>
      <c r="L11" s="37">
        <v>0</v>
      </c>
      <c r="M11" s="38" t="s">
        <v>105</v>
      </c>
      <c r="N11" s="39">
        <v>2</v>
      </c>
      <c r="O11" s="40" t="str">
        <f t="shared" si="2"/>
        <v/>
      </c>
      <c r="P11" s="37"/>
      <c r="Q11" s="38"/>
      <c r="R11" s="39"/>
      <c r="S11" s="40" t="str">
        <f t="shared" si="3"/>
        <v>●</v>
      </c>
      <c r="T11" s="37">
        <v>0</v>
      </c>
      <c r="U11" s="38" t="s">
        <v>105</v>
      </c>
      <c r="V11" s="39">
        <v>4</v>
      </c>
      <c r="W11" s="40" t="str">
        <f t="shared" si="4"/>
        <v>○</v>
      </c>
      <c r="X11" s="37">
        <v>2</v>
      </c>
      <c r="Y11" s="38" t="s">
        <v>105</v>
      </c>
      <c r="Z11" s="39">
        <v>0</v>
      </c>
      <c r="AA11" s="40" t="str">
        <f t="shared" si="5"/>
        <v>●</v>
      </c>
      <c r="AB11" s="37">
        <v>0</v>
      </c>
      <c r="AC11" s="38" t="s">
        <v>143</v>
      </c>
      <c r="AD11" s="39">
        <v>6</v>
      </c>
      <c r="AE11" s="166"/>
      <c r="AF11" s="168"/>
      <c r="AG11" s="170"/>
      <c r="AH11" s="170"/>
      <c r="AI11" s="156"/>
      <c r="AJ11" s="229"/>
    </row>
    <row r="12" spans="1:36" ht="22.5" customHeight="1" x14ac:dyDescent="0.15">
      <c r="A12" s="208" t="s">
        <v>146</v>
      </c>
      <c r="B12" s="209"/>
      <c r="C12" s="31" t="str">
        <f t="shared" si="6"/>
        <v>○</v>
      </c>
      <c r="D12" s="32">
        <v>2</v>
      </c>
      <c r="E12" s="32" t="s">
        <v>105</v>
      </c>
      <c r="F12" s="33">
        <v>0</v>
      </c>
      <c r="G12" s="31" t="str">
        <f t="shared" si="0"/>
        <v>●</v>
      </c>
      <c r="H12" s="32">
        <v>3</v>
      </c>
      <c r="I12" s="32" t="s">
        <v>105</v>
      </c>
      <c r="J12" s="33">
        <v>4</v>
      </c>
      <c r="K12" s="31" t="str">
        <f t="shared" si="1"/>
        <v>○</v>
      </c>
      <c r="L12" s="32">
        <v>3</v>
      </c>
      <c r="M12" s="32" t="s">
        <v>105</v>
      </c>
      <c r="N12" s="33">
        <v>2</v>
      </c>
      <c r="O12" s="31" t="str">
        <f t="shared" si="2"/>
        <v>○</v>
      </c>
      <c r="P12" s="32">
        <v>4</v>
      </c>
      <c r="Q12" s="32" t="s">
        <v>105</v>
      </c>
      <c r="R12" s="33">
        <v>0</v>
      </c>
      <c r="S12" s="31" t="str">
        <f t="shared" si="3"/>
        <v/>
      </c>
      <c r="T12" s="32"/>
      <c r="U12" s="32"/>
      <c r="V12" s="33"/>
      <c r="W12" s="31" t="str">
        <f t="shared" si="4"/>
        <v>○</v>
      </c>
      <c r="X12" s="32">
        <v>3</v>
      </c>
      <c r="Y12" s="32" t="s">
        <v>105</v>
      </c>
      <c r="Z12" s="33">
        <v>0</v>
      </c>
      <c r="AA12" s="31" t="str">
        <f t="shared" si="5"/>
        <v>●</v>
      </c>
      <c r="AB12" s="32">
        <v>2</v>
      </c>
      <c r="AC12" s="32" t="s">
        <v>105</v>
      </c>
      <c r="AD12" s="33">
        <v>3</v>
      </c>
      <c r="AE12" s="165">
        <f>COUNTIF(C12:AD13,"○")*3+COUNTIF(C12:AD13,"△")</f>
        <v>24</v>
      </c>
      <c r="AF12" s="167">
        <f>D12+H12+L12+P12+T12+X12+AB12+D13+H13+L13+P13+T13+X13+AB13</f>
        <v>29</v>
      </c>
      <c r="AG12" s="169">
        <f>-(F12+J12+N12+R12+V12+Z12+AD12+F13+J13+N13+R13+V13+Z13+AD13)</f>
        <v>-18</v>
      </c>
      <c r="AH12" s="169">
        <f>AF12+AG12</f>
        <v>11</v>
      </c>
      <c r="AI12" s="155">
        <f>RANK(AE12,$AE$4:$AE$17,0)</f>
        <v>3</v>
      </c>
      <c r="AJ12" s="215">
        <v>3</v>
      </c>
    </row>
    <row r="13" spans="1:36" ht="22.5" customHeight="1" x14ac:dyDescent="0.15">
      <c r="A13" s="208"/>
      <c r="B13" s="209"/>
      <c r="C13" s="40" t="str">
        <f t="shared" si="6"/>
        <v>●</v>
      </c>
      <c r="D13" s="37">
        <v>1</v>
      </c>
      <c r="E13" s="38" t="s">
        <v>105</v>
      </c>
      <c r="F13" s="39">
        <v>3</v>
      </c>
      <c r="G13" s="40" t="str">
        <f t="shared" si="0"/>
        <v>●</v>
      </c>
      <c r="H13" s="37">
        <v>0</v>
      </c>
      <c r="I13" s="38" t="s">
        <v>105</v>
      </c>
      <c r="J13" s="39">
        <v>5</v>
      </c>
      <c r="K13" s="40" t="str">
        <f t="shared" si="1"/>
        <v>○</v>
      </c>
      <c r="L13" s="37">
        <v>2</v>
      </c>
      <c r="M13" s="38" t="s">
        <v>143</v>
      </c>
      <c r="N13" s="39">
        <v>0</v>
      </c>
      <c r="O13" s="40" t="str">
        <f t="shared" si="2"/>
        <v>○</v>
      </c>
      <c r="P13" s="37">
        <v>4</v>
      </c>
      <c r="Q13" s="38" t="s">
        <v>105</v>
      </c>
      <c r="R13" s="39">
        <v>0</v>
      </c>
      <c r="S13" s="40" t="str">
        <f t="shared" si="3"/>
        <v/>
      </c>
      <c r="T13" s="37"/>
      <c r="U13" s="38"/>
      <c r="V13" s="39"/>
      <c r="W13" s="40" t="str">
        <f t="shared" si="4"/>
        <v>○</v>
      </c>
      <c r="X13" s="37">
        <v>3</v>
      </c>
      <c r="Y13" s="38" t="s">
        <v>143</v>
      </c>
      <c r="Z13" s="39">
        <v>1</v>
      </c>
      <c r="AA13" s="40" t="str">
        <f t="shared" si="5"/>
        <v>○</v>
      </c>
      <c r="AB13" s="37">
        <v>2</v>
      </c>
      <c r="AC13" s="38" t="s">
        <v>141</v>
      </c>
      <c r="AD13" s="39">
        <v>0</v>
      </c>
      <c r="AE13" s="166"/>
      <c r="AF13" s="168"/>
      <c r="AG13" s="170"/>
      <c r="AH13" s="170"/>
      <c r="AI13" s="156"/>
      <c r="AJ13" s="229"/>
    </row>
    <row r="14" spans="1:36" ht="22.5" customHeight="1" x14ac:dyDescent="0.15">
      <c r="A14" s="206" t="s">
        <v>147</v>
      </c>
      <c r="B14" s="207"/>
      <c r="C14" s="31" t="str">
        <f t="shared" si="6"/>
        <v>●</v>
      </c>
      <c r="D14" s="32">
        <v>1</v>
      </c>
      <c r="E14" s="32" t="s">
        <v>105</v>
      </c>
      <c r="F14" s="33">
        <v>8</v>
      </c>
      <c r="G14" s="31" t="str">
        <f t="shared" si="0"/>
        <v>●</v>
      </c>
      <c r="H14" s="32">
        <v>0</v>
      </c>
      <c r="I14" s="32" t="s">
        <v>105</v>
      </c>
      <c r="J14" s="33">
        <v>3</v>
      </c>
      <c r="K14" s="31" t="str">
        <f t="shared" si="1"/>
        <v>△</v>
      </c>
      <c r="L14" s="32">
        <v>2</v>
      </c>
      <c r="M14" s="32" t="s">
        <v>105</v>
      </c>
      <c r="N14" s="33">
        <v>2</v>
      </c>
      <c r="O14" s="31" t="str">
        <f t="shared" si="2"/>
        <v>●</v>
      </c>
      <c r="P14" s="32">
        <v>1</v>
      </c>
      <c r="Q14" s="32" t="s">
        <v>105</v>
      </c>
      <c r="R14" s="33">
        <v>2</v>
      </c>
      <c r="S14" s="31" t="str">
        <f t="shared" si="3"/>
        <v>●</v>
      </c>
      <c r="T14" s="32">
        <v>0</v>
      </c>
      <c r="U14" s="32" t="s">
        <v>105</v>
      </c>
      <c r="V14" s="33">
        <v>3</v>
      </c>
      <c r="W14" s="31" t="str">
        <f t="shared" si="4"/>
        <v/>
      </c>
      <c r="X14" s="32"/>
      <c r="Y14" s="32"/>
      <c r="Z14" s="33"/>
      <c r="AA14" s="31" t="str">
        <f t="shared" si="5"/>
        <v>●</v>
      </c>
      <c r="AB14" s="32">
        <v>0</v>
      </c>
      <c r="AC14" s="32" t="s">
        <v>105</v>
      </c>
      <c r="AD14" s="33">
        <v>6</v>
      </c>
      <c r="AE14" s="165">
        <f>COUNTIF(C14:AD15,"○")*3+COUNTIF(C14:AD15,"△")</f>
        <v>4</v>
      </c>
      <c r="AF14" s="167">
        <f>D14+H14+L14+P14+T14+X14+AB14+D15+H15+L15+P15+T15+X15+AB15</f>
        <v>13</v>
      </c>
      <c r="AG14" s="169">
        <f>-(F14+J14+N14+R14+V14+Z14+AD14+F15+J15+N15+R15+V15+Z15+AD15)</f>
        <v>-50</v>
      </c>
      <c r="AH14" s="169">
        <f>AF14+AG14</f>
        <v>-37</v>
      </c>
      <c r="AI14" s="155">
        <f>RANK(AE14,$AE$4:$AE$17,0)</f>
        <v>7</v>
      </c>
      <c r="AJ14" s="215">
        <v>7</v>
      </c>
    </row>
    <row r="15" spans="1:36" ht="22.5" customHeight="1" x14ac:dyDescent="0.15">
      <c r="A15" s="210"/>
      <c r="B15" s="211"/>
      <c r="C15" s="40" t="str">
        <f t="shared" si="6"/>
        <v>●</v>
      </c>
      <c r="D15" s="37">
        <v>1</v>
      </c>
      <c r="E15" s="38" t="s">
        <v>105</v>
      </c>
      <c r="F15" s="39">
        <v>3</v>
      </c>
      <c r="G15" s="40" t="str">
        <f t="shared" si="0"/>
        <v>●</v>
      </c>
      <c r="H15" s="37">
        <v>2</v>
      </c>
      <c r="I15" s="38" t="s">
        <v>105</v>
      </c>
      <c r="J15" s="39">
        <v>6</v>
      </c>
      <c r="K15" s="40" t="str">
        <f t="shared" si="1"/>
        <v>○</v>
      </c>
      <c r="L15" s="37">
        <v>2</v>
      </c>
      <c r="M15" s="38" t="s">
        <v>105</v>
      </c>
      <c r="N15" s="39">
        <v>0</v>
      </c>
      <c r="O15" s="40" t="str">
        <f t="shared" si="2"/>
        <v>●</v>
      </c>
      <c r="P15" s="37">
        <v>0</v>
      </c>
      <c r="Q15" s="38" t="s">
        <v>105</v>
      </c>
      <c r="R15" s="39">
        <v>2</v>
      </c>
      <c r="S15" s="40" t="str">
        <f t="shared" si="3"/>
        <v>●</v>
      </c>
      <c r="T15" s="37">
        <v>1</v>
      </c>
      <c r="U15" s="38" t="s">
        <v>105</v>
      </c>
      <c r="V15" s="39">
        <v>3</v>
      </c>
      <c r="W15" s="40" t="str">
        <f t="shared" si="4"/>
        <v/>
      </c>
      <c r="X15" s="37"/>
      <c r="Y15" s="38"/>
      <c r="Z15" s="39"/>
      <c r="AA15" s="40" t="str">
        <f t="shared" si="5"/>
        <v>●</v>
      </c>
      <c r="AB15" s="37">
        <v>3</v>
      </c>
      <c r="AC15" s="38" t="s">
        <v>105</v>
      </c>
      <c r="AD15" s="39">
        <v>12</v>
      </c>
      <c r="AE15" s="166"/>
      <c r="AF15" s="168"/>
      <c r="AG15" s="170"/>
      <c r="AH15" s="170"/>
      <c r="AI15" s="156"/>
      <c r="AJ15" s="229"/>
    </row>
    <row r="16" spans="1:36" ht="22.5" customHeight="1" x14ac:dyDescent="0.15">
      <c r="A16" s="206" t="s">
        <v>148</v>
      </c>
      <c r="B16" s="207"/>
      <c r="C16" s="31" t="str">
        <f t="shared" si="6"/>
        <v>●</v>
      </c>
      <c r="D16" s="32">
        <v>0</v>
      </c>
      <c r="E16" s="32" t="s">
        <v>105</v>
      </c>
      <c r="F16" s="33">
        <v>7</v>
      </c>
      <c r="G16" s="31" t="str">
        <f t="shared" si="0"/>
        <v>●</v>
      </c>
      <c r="H16" s="32">
        <v>0</v>
      </c>
      <c r="I16" s="32" t="s">
        <v>149</v>
      </c>
      <c r="J16" s="33">
        <v>3</v>
      </c>
      <c r="K16" s="31" t="str">
        <f t="shared" si="1"/>
        <v>○</v>
      </c>
      <c r="L16" s="32">
        <v>5</v>
      </c>
      <c r="M16" s="32" t="s">
        <v>149</v>
      </c>
      <c r="N16" s="33">
        <v>2</v>
      </c>
      <c r="O16" s="31" t="str">
        <f t="shared" si="2"/>
        <v>○</v>
      </c>
      <c r="P16" s="32">
        <v>7</v>
      </c>
      <c r="Q16" s="32" t="s">
        <v>149</v>
      </c>
      <c r="R16" s="33">
        <v>2</v>
      </c>
      <c r="S16" s="31" t="str">
        <f t="shared" si="3"/>
        <v>○</v>
      </c>
      <c r="T16" s="32">
        <v>3</v>
      </c>
      <c r="U16" s="32" t="s">
        <v>149</v>
      </c>
      <c r="V16" s="33">
        <v>2</v>
      </c>
      <c r="W16" s="31" t="str">
        <f t="shared" si="4"/>
        <v>○</v>
      </c>
      <c r="X16" s="32">
        <v>6</v>
      </c>
      <c r="Y16" s="32" t="s">
        <v>149</v>
      </c>
      <c r="Z16" s="33">
        <v>0</v>
      </c>
      <c r="AA16" s="31" t="str">
        <f t="shared" si="5"/>
        <v/>
      </c>
      <c r="AB16" s="32"/>
      <c r="AC16" s="32"/>
      <c r="AD16" s="33"/>
      <c r="AE16" s="165">
        <f>COUNTIF(C16:AD17,"○")*3+COUNTIF(C16:AD17,"△")</f>
        <v>25</v>
      </c>
      <c r="AF16" s="167">
        <f>D16+H16+L16+P16+T16+X16+AB16+D17+H17+L17+P17+T17+X17+AB17</f>
        <v>49</v>
      </c>
      <c r="AG16" s="169">
        <f>-(F16+J16+N16+R16+V16+Z16+AD16+F17+J17+N17+R17+V17+Z17+AD17)</f>
        <v>-24</v>
      </c>
      <c r="AH16" s="169">
        <f>AF16+AG16</f>
        <v>25</v>
      </c>
      <c r="AI16" s="155">
        <f>RANK(AE16,$AE$4:$AE$17,0)</f>
        <v>2</v>
      </c>
      <c r="AJ16" s="215">
        <v>2</v>
      </c>
    </row>
    <row r="17" spans="1:36" ht="22.5" customHeight="1" thickBot="1" x14ac:dyDescent="0.2">
      <c r="A17" s="213"/>
      <c r="B17" s="214"/>
      <c r="C17" s="55" t="str">
        <f t="shared" si="6"/>
        <v>○</v>
      </c>
      <c r="D17" s="56">
        <v>2</v>
      </c>
      <c r="E17" s="57" t="s">
        <v>149</v>
      </c>
      <c r="F17" s="57">
        <v>1</v>
      </c>
      <c r="G17" s="55" t="str">
        <f t="shared" si="0"/>
        <v>△</v>
      </c>
      <c r="H17" s="56">
        <v>1</v>
      </c>
      <c r="I17" s="57" t="s">
        <v>149</v>
      </c>
      <c r="J17" s="57">
        <v>1</v>
      </c>
      <c r="K17" s="55" t="str">
        <f t="shared" si="1"/>
        <v>○</v>
      </c>
      <c r="L17" s="56">
        <v>7</v>
      </c>
      <c r="M17" s="57" t="s">
        <v>149</v>
      </c>
      <c r="N17" s="57">
        <v>1</v>
      </c>
      <c r="O17" s="55" t="str">
        <f t="shared" si="2"/>
        <v>○</v>
      </c>
      <c r="P17" s="56">
        <v>6</v>
      </c>
      <c r="Q17" s="57" t="s">
        <v>105</v>
      </c>
      <c r="R17" s="57">
        <v>0</v>
      </c>
      <c r="S17" s="55" t="str">
        <f t="shared" si="3"/>
        <v>●</v>
      </c>
      <c r="T17" s="56">
        <v>0</v>
      </c>
      <c r="U17" s="57" t="s">
        <v>149</v>
      </c>
      <c r="V17" s="57">
        <v>2</v>
      </c>
      <c r="W17" s="55" t="str">
        <f t="shared" si="4"/>
        <v>○</v>
      </c>
      <c r="X17" s="56">
        <v>12</v>
      </c>
      <c r="Y17" s="57" t="s">
        <v>149</v>
      </c>
      <c r="Z17" s="57">
        <v>3</v>
      </c>
      <c r="AA17" s="55" t="str">
        <f t="shared" si="5"/>
        <v/>
      </c>
      <c r="AB17" s="56"/>
      <c r="AC17" s="57"/>
      <c r="AD17" s="57"/>
      <c r="AE17" s="188"/>
      <c r="AF17" s="189"/>
      <c r="AG17" s="190"/>
      <c r="AH17" s="190"/>
      <c r="AI17" s="191"/>
      <c r="AJ17" s="223"/>
    </row>
    <row r="18" spans="1:36" ht="13.5" customHeight="1" x14ac:dyDescent="0.15">
      <c r="A18" s="67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7"/>
      <c r="AF18" s="68"/>
      <c r="AG18" s="68"/>
      <c r="AH18" s="68"/>
      <c r="AI18" s="69"/>
      <c r="AJ18" s="69"/>
    </row>
    <row r="19" spans="1:36" ht="13.5" customHeight="1" x14ac:dyDescent="0.15">
      <c r="A19" s="67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7"/>
      <c r="AF19" s="68"/>
      <c r="AG19" s="68"/>
      <c r="AH19" s="68"/>
      <c r="AI19" s="69"/>
      <c r="AJ19" s="69"/>
    </row>
  </sheetData>
  <mergeCells count="63">
    <mergeCell ref="AJ16:AJ17"/>
    <mergeCell ref="A16:B17"/>
    <mergeCell ref="AE16:AE17"/>
    <mergeCell ref="AF16:AF17"/>
    <mergeCell ref="AG16:AG17"/>
    <mergeCell ref="AH16:AH17"/>
    <mergeCell ref="AI16:AI17"/>
    <mergeCell ref="AJ12:AJ13"/>
    <mergeCell ref="A14:B15"/>
    <mergeCell ref="AE14:AE15"/>
    <mergeCell ref="AF14:AF15"/>
    <mergeCell ref="AG14:AG15"/>
    <mergeCell ref="AH14:AH15"/>
    <mergeCell ref="AI14:AI15"/>
    <mergeCell ref="AJ14:AJ15"/>
    <mergeCell ref="A12:B13"/>
    <mergeCell ref="AE12:AE13"/>
    <mergeCell ref="AF12:AF13"/>
    <mergeCell ref="AG12:AG13"/>
    <mergeCell ref="AH12:AH13"/>
    <mergeCell ref="AI12:AI13"/>
    <mergeCell ref="AJ8:AJ9"/>
    <mergeCell ref="A10:B11"/>
    <mergeCell ref="AE10:AE11"/>
    <mergeCell ref="AF10:AF11"/>
    <mergeCell ref="AG10:AG11"/>
    <mergeCell ref="AH10:AH11"/>
    <mergeCell ref="AI10:AI11"/>
    <mergeCell ref="AJ10:AJ11"/>
    <mergeCell ref="A8:B9"/>
    <mergeCell ref="AE8:AE9"/>
    <mergeCell ref="AF8:AF9"/>
    <mergeCell ref="AG8:AG9"/>
    <mergeCell ref="AH8:AH9"/>
    <mergeCell ref="AI8:AI9"/>
    <mergeCell ref="AJ4:AJ5"/>
    <mergeCell ref="A6:B7"/>
    <mergeCell ref="AE6:AE7"/>
    <mergeCell ref="AF6:AF7"/>
    <mergeCell ref="AG6:AG7"/>
    <mergeCell ref="AH6:AH7"/>
    <mergeCell ref="AI6:AI7"/>
    <mergeCell ref="AJ6:AJ7"/>
    <mergeCell ref="A4:B5"/>
    <mergeCell ref="AE4:AE5"/>
    <mergeCell ref="AF4:AF5"/>
    <mergeCell ref="AG4:AG5"/>
    <mergeCell ref="AH4:AH5"/>
    <mergeCell ref="AI4:AI5"/>
    <mergeCell ref="A1:AJ1"/>
    <mergeCell ref="C2:F3"/>
    <mergeCell ref="G2:J3"/>
    <mergeCell ref="K2:N3"/>
    <mergeCell ref="O2:R3"/>
    <mergeCell ref="S2:V3"/>
    <mergeCell ref="W2:Z3"/>
    <mergeCell ref="AA2:AD3"/>
    <mergeCell ref="AE2:AE3"/>
    <mergeCell ref="AF2:AF3"/>
    <mergeCell ref="AG2:AG3"/>
    <mergeCell ref="AH2:AH3"/>
    <mergeCell ref="AI2:AI3"/>
    <mergeCell ref="AJ2:AJ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AJ4" sqref="AJ4:AJ17"/>
    </sheetView>
  </sheetViews>
  <sheetFormatPr defaultRowHeight="13.5" x14ac:dyDescent="0.15"/>
  <cols>
    <col min="1" max="2" width="4.375" style="61" customWidth="1"/>
    <col min="3" max="30" width="3.125" style="61" customWidth="1"/>
    <col min="31" max="36" width="4.5" style="61" customWidth="1"/>
    <col min="37" max="249" width="9" style="61"/>
    <col min="250" max="251" width="8.125" style="61" customWidth="1"/>
    <col min="252" max="279" width="3.25" style="61" customWidth="1"/>
    <col min="280" max="285" width="10" style="61" customWidth="1"/>
    <col min="286" max="286" width="26.125" style="61" customWidth="1"/>
    <col min="287" max="287" width="9" style="61"/>
    <col min="288" max="291" width="3.5" style="61" customWidth="1"/>
    <col min="292" max="505" width="9" style="61"/>
    <col min="506" max="507" width="8.125" style="61" customWidth="1"/>
    <col min="508" max="535" width="3.25" style="61" customWidth="1"/>
    <col min="536" max="541" width="10" style="61" customWidth="1"/>
    <col min="542" max="542" width="26.125" style="61" customWidth="1"/>
    <col min="543" max="543" width="9" style="61"/>
    <col min="544" max="547" width="3.5" style="61" customWidth="1"/>
    <col min="548" max="761" width="9" style="61"/>
    <col min="762" max="763" width="8.125" style="61" customWidth="1"/>
    <col min="764" max="791" width="3.25" style="61" customWidth="1"/>
    <col min="792" max="797" width="10" style="61" customWidth="1"/>
    <col min="798" max="798" width="26.125" style="61" customWidth="1"/>
    <col min="799" max="799" width="9" style="61"/>
    <col min="800" max="803" width="3.5" style="61" customWidth="1"/>
    <col min="804" max="1017" width="9" style="61"/>
    <col min="1018" max="1019" width="8.125" style="61" customWidth="1"/>
    <col min="1020" max="1047" width="3.25" style="61" customWidth="1"/>
    <col min="1048" max="1053" width="10" style="61" customWidth="1"/>
    <col min="1054" max="1054" width="26.125" style="61" customWidth="1"/>
    <col min="1055" max="1055" width="9" style="61"/>
    <col min="1056" max="1059" width="3.5" style="61" customWidth="1"/>
    <col min="1060" max="1273" width="9" style="61"/>
    <col min="1274" max="1275" width="8.125" style="61" customWidth="1"/>
    <col min="1276" max="1303" width="3.25" style="61" customWidth="1"/>
    <col min="1304" max="1309" width="10" style="61" customWidth="1"/>
    <col min="1310" max="1310" width="26.125" style="61" customWidth="1"/>
    <col min="1311" max="1311" width="9" style="61"/>
    <col min="1312" max="1315" width="3.5" style="61" customWidth="1"/>
    <col min="1316" max="1529" width="9" style="61"/>
    <col min="1530" max="1531" width="8.125" style="61" customWidth="1"/>
    <col min="1532" max="1559" width="3.25" style="61" customWidth="1"/>
    <col min="1560" max="1565" width="10" style="61" customWidth="1"/>
    <col min="1566" max="1566" width="26.125" style="61" customWidth="1"/>
    <col min="1567" max="1567" width="9" style="61"/>
    <col min="1568" max="1571" width="3.5" style="61" customWidth="1"/>
    <col min="1572" max="1785" width="9" style="61"/>
    <col min="1786" max="1787" width="8.125" style="61" customWidth="1"/>
    <col min="1788" max="1815" width="3.25" style="61" customWidth="1"/>
    <col min="1816" max="1821" width="10" style="61" customWidth="1"/>
    <col min="1822" max="1822" width="26.125" style="61" customWidth="1"/>
    <col min="1823" max="1823" width="9" style="61"/>
    <col min="1824" max="1827" width="3.5" style="61" customWidth="1"/>
    <col min="1828" max="2041" width="9" style="61"/>
    <col min="2042" max="2043" width="8.125" style="61" customWidth="1"/>
    <col min="2044" max="2071" width="3.25" style="61" customWidth="1"/>
    <col min="2072" max="2077" width="10" style="61" customWidth="1"/>
    <col min="2078" max="2078" width="26.125" style="61" customWidth="1"/>
    <col min="2079" max="2079" width="9" style="61"/>
    <col min="2080" max="2083" width="3.5" style="61" customWidth="1"/>
    <col min="2084" max="2297" width="9" style="61"/>
    <col min="2298" max="2299" width="8.125" style="61" customWidth="1"/>
    <col min="2300" max="2327" width="3.25" style="61" customWidth="1"/>
    <col min="2328" max="2333" width="10" style="61" customWidth="1"/>
    <col min="2334" max="2334" width="26.125" style="61" customWidth="1"/>
    <col min="2335" max="2335" width="9" style="61"/>
    <col min="2336" max="2339" width="3.5" style="61" customWidth="1"/>
    <col min="2340" max="2553" width="9" style="61"/>
    <col min="2554" max="2555" width="8.125" style="61" customWidth="1"/>
    <col min="2556" max="2583" width="3.25" style="61" customWidth="1"/>
    <col min="2584" max="2589" width="10" style="61" customWidth="1"/>
    <col min="2590" max="2590" width="26.125" style="61" customWidth="1"/>
    <col min="2591" max="2591" width="9" style="61"/>
    <col min="2592" max="2595" width="3.5" style="61" customWidth="1"/>
    <col min="2596" max="2809" width="9" style="61"/>
    <col min="2810" max="2811" width="8.125" style="61" customWidth="1"/>
    <col min="2812" max="2839" width="3.25" style="61" customWidth="1"/>
    <col min="2840" max="2845" width="10" style="61" customWidth="1"/>
    <col min="2846" max="2846" width="26.125" style="61" customWidth="1"/>
    <col min="2847" max="2847" width="9" style="61"/>
    <col min="2848" max="2851" width="3.5" style="61" customWidth="1"/>
    <col min="2852" max="3065" width="9" style="61"/>
    <col min="3066" max="3067" width="8.125" style="61" customWidth="1"/>
    <col min="3068" max="3095" width="3.25" style="61" customWidth="1"/>
    <col min="3096" max="3101" width="10" style="61" customWidth="1"/>
    <col min="3102" max="3102" width="26.125" style="61" customWidth="1"/>
    <col min="3103" max="3103" width="9" style="61"/>
    <col min="3104" max="3107" width="3.5" style="61" customWidth="1"/>
    <col min="3108" max="3321" width="9" style="61"/>
    <col min="3322" max="3323" width="8.125" style="61" customWidth="1"/>
    <col min="3324" max="3351" width="3.25" style="61" customWidth="1"/>
    <col min="3352" max="3357" width="10" style="61" customWidth="1"/>
    <col min="3358" max="3358" width="26.125" style="61" customWidth="1"/>
    <col min="3359" max="3359" width="9" style="61"/>
    <col min="3360" max="3363" width="3.5" style="61" customWidth="1"/>
    <col min="3364" max="3577" width="9" style="61"/>
    <col min="3578" max="3579" width="8.125" style="61" customWidth="1"/>
    <col min="3580" max="3607" width="3.25" style="61" customWidth="1"/>
    <col min="3608" max="3613" width="10" style="61" customWidth="1"/>
    <col min="3614" max="3614" width="26.125" style="61" customWidth="1"/>
    <col min="3615" max="3615" width="9" style="61"/>
    <col min="3616" max="3619" width="3.5" style="61" customWidth="1"/>
    <col min="3620" max="3833" width="9" style="61"/>
    <col min="3834" max="3835" width="8.125" style="61" customWidth="1"/>
    <col min="3836" max="3863" width="3.25" style="61" customWidth="1"/>
    <col min="3864" max="3869" width="10" style="61" customWidth="1"/>
    <col min="3870" max="3870" width="26.125" style="61" customWidth="1"/>
    <col min="3871" max="3871" width="9" style="61"/>
    <col min="3872" max="3875" width="3.5" style="61" customWidth="1"/>
    <col min="3876" max="4089" width="9" style="61"/>
    <col min="4090" max="4091" width="8.125" style="61" customWidth="1"/>
    <col min="4092" max="4119" width="3.25" style="61" customWidth="1"/>
    <col min="4120" max="4125" width="10" style="61" customWidth="1"/>
    <col min="4126" max="4126" width="26.125" style="61" customWidth="1"/>
    <col min="4127" max="4127" width="9" style="61"/>
    <col min="4128" max="4131" width="3.5" style="61" customWidth="1"/>
    <col min="4132" max="4345" width="9" style="61"/>
    <col min="4346" max="4347" width="8.125" style="61" customWidth="1"/>
    <col min="4348" max="4375" width="3.25" style="61" customWidth="1"/>
    <col min="4376" max="4381" width="10" style="61" customWidth="1"/>
    <col min="4382" max="4382" width="26.125" style="61" customWidth="1"/>
    <col min="4383" max="4383" width="9" style="61"/>
    <col min="4384" max="4387" width="3.5" style="61" customWidth="1"/>
    <col min="4388" max="4601" width="9" style="61"/>
    <col min="4602" max="4603" width="8.125" style="61" customWidth="1"/>
    <col min="4604" max="4631" width="3.25" style="61" customWidth="1"/>
    <col min="4632" max="4637" width="10" style="61" customWidth="1"/>
    <col min="4638" max="4638" width="26.125" style="61" customWidth="1"/>
    <col min="4639" max="4639" width="9" style="61"/>
    <col min="4640" max="4643" width="3.5" style="61" customWidth="1"/>
    <col min="4644" max="4857" width="9" style="61"/>
    <col min="4858" max="4859" width="8.125" style="61" customWidth="1"/>
    <col min="4860" max="4887" width="3.25" style="61" customWidth="1"/>
    <col min="4888" max="4893" width="10" style="61" customWidth="1"/>
    <col min="4894" max="4894" width="26.125" style="61" customWidth="1"/>
    <col min="4895" max="4895" width="9" style="61"/>
    <col min="4896" max="4899" width="3.5" style="61" customWidth="1"/>
    <col min="4900" max="5113" width="9" style="61"/>
    <col min="5114" max="5115" width="8.125" style="61" customWidth="1"/>
    <col min="5116" max="5143" width="3.25" style="61" customWidth="1"/>
    <col min="5144" max="5149" width="10" style="61" customWidth="1"/>
    <col min="5150" max="5150" width="26.125" style="61" customWidth="1"/>
    <col min="5151" max="5151" width="9" style="61"/>
    <col min="5152" max="5155" width="3.5" style="61" customWidth="1"/>
    <col min="5156" max="5369" width="9" style="61"/>
    <col min="5370" max="5371" width="8.125" style="61" customWidth="1"/>
    <col min="5372" max="5399" width="3.25" style="61" customWidth="1"/>
    <col min="5400" max="5405" width="10" style="61" customWidth="1"/>
    <col min="5406" max="5406" width="26.125" style="61" customWidth="1"/>
    <col min="5407" max="5407" width="9" style="61"/>
    <col min="5408" max="5411" width="3.5" style="61" customWidth="1"/>
    <col min="5412" max="5625" width="9" style="61"/>
    <col min="5626" max="5627" width="8.125" style="61" customWidth="1"/>
    <col min="5628" max="5655" width="3.25" style="61" customWidth="1"/>
    <col min="5656" max="5661" width="10" style="61" customWidth="1"/>
    <col min="5662" max="5662" width="26.125" style="61" customWidth="1"/>
    <col min="5663" max="5663" width="9" style="61"/>
    <col min="5664" max="5667" width="3.5" style="61" customWidth="1"/>
    <col min="5668" max="5881" width="9" style="61"/>
    <col min="5882" max="5883" width="8.125" style="61" customWidth="1"/>
    <col min="5884" max="5911" width="3.25" style="61" customWidth="1"/>
    <col min="5912" max="5917" width="10" style="61" customWidth="1"/>
    <col min="5918" max="5918" width="26.125" style="61" customWidth="1"/>
    <col min="5919" max="5919" width="9" style="61"/>
    <col min="5920" max="5923" width="3.5" style="61" customWidth="1"/>
    <col min="5924" max="6137" width="9" style="61"/>
    <col min="6138" max="6139" width="8.125" style="61" customWidth="1"/>
    <col min="6140" max="6167" width="3.25" style="61" customWidth="1"/>
    <col min="6168" max="6173" width="10" style="61" customWidth="1"/>
    <col min="6174" max="6174" width="26.125" style="61" customWidth="1"/>
    <col min="6175" max="6175" width="9" style="61"/>
    <col min="6176" max="6179" width="3.5" style="61" customWidth="1"/>
    <col min="6180" max="6393" width="9" style="61"/>
    <col min="6394" max="6395" width="8.125" style="61" customWidth="1"/>
    <col min="6396" max="6423" width="3.25" style="61" customWidth="1"/>
    <col min="6424" max="6429" width="10" style="61" customWidth="1"/>
    <col min="6430" max="6430" width="26.125" style="61" customWidth="1"/>
    <col min="6431" max="6431" width="9" style="61"/>
    <col min="6432" max="6435" width="3.5" style="61" customWidth="1"/>
    <col min="6436" max="6649" width="9" style="61"/>
    <col min="6650" max="6651" width="8.125" style="61" customWidth="1"/>
    <col min="6652" max="6679" width="3.25" style="61" customWidth="1"/>
    <col min="6680" max="6685" width="10" style="61" customWidth="1"/>
    <col min="6686" max="6686" width="26.125" style="61" customWidth="1"/>
    <col min="6687" max="6687" width="9" style="61"/>
    <col min="6688" max="6691" width="3.5" style="61" customWidth="1"/>
    <col min="6692" max="6905" width="9" style="61"/>
    <col min="6906" max="6907" width="8.125" style="61" customWidth="1"/>
    <col min="6908" max="6935" width="3.25" style="61" customWidth="1"/>
    <col min="6936" max="6941" width="10" style="61" customWidth="1"/>
    <col min="6942" max="6942" width="26.125" style="61" customWidth="1"/>
    <col min="6943" max="6943" width="9" style="61"/>
    <col min="6944" max="6947" width="3.5" style="61" customWidth="1"/>
    <col min="6948" max="7161" width="9" style="61"/>
    <col min="7162" max="7163" width="8.125" style="61" customWidth="1"/>
    <col min="7164" max="7191" width="3.25" style="61" customWidth="1"/>
    <col min="7192" max="7197" width="10" style="61" customWidth="1"/>
    <col min="7198" max="7198" width="26.125" style="61" customWidth="1"/>
    <col min="7199" max="7199" width="9" style="61"/>
    <col min="7200" max="7203" width="3.5" style="61" customWidth="1"/>
    <col min="7204" max="7417" width="9" style="61"/>
    <col min="7418" max="7419" width="8.125" style="61" customWidth="1"/>
    <col min="7420" max="7447" width="3.25" style="61" customWidth="1"/>
    <col min="7448" max="7453" width="10" style="61" customWidth="1"/>
    <col min="7454" max="7454" width="26.125" style="61" customWidth="1"/>
    <col min="7455" max="7455" width="9" style="61"/>
    <col min="7456" max="7459" width="3.5" style="61" customWidth="1"/>
    <col min="7460" max="7673" width="9" style="61"/>
    <col min="7674" max="7675" width="8.125" style="61" customWidth="1"/>
    <col min="7676" max="7703" width="3.25" style="61" customWidth="1"/>
    <col min="7704" max="7709" width="10" style="61" customWidth="1"/>
    <col min="7710" max="7710" width="26.125" style="61" customWidth="1"/>
    <col min="7711" max="7711" width="9" style="61"/>
    <col min="7712" max="7715" width="3.5" style="61" customWidth="1"/>
    <col min="7716" max="7929" width="9" style="61"/>
    <col min="7930" max="7931" width="8.125" style="61" customWidth="1"/>
    <col min="7932" max="7959" width="3.25" style="61" customWidth="1"/>
    <col min="7960" max="7965" width="10" style="61" customWidth="1"/>
    <col min="7966" max="7966" width="26.125" style="61" customWidth="1"/>
    <col min="7967" max="7967" width="9" style="61"/>
    <col min="7968" max="7971" width="3.5" style="61" customWidth="1"/>
    <col min="7972" max="8185" width="9" style="61"/>
    <col min="8186" max="8187" width="8.125" style="61" customWidth="1"/>
    <col min="8188" max="8215" width="3.25" style="61" customWidth="1"/>
    <col min="8216" max="8221" width="10" style="61" customWidth="1"/>
    <col min="8222" max="8222" width="26.125" style="61" customWidth="1"/>
    <col min="8223" max="8223" width="9" style="61"/>
    <col min="8224" max="8227" width="3.5" style="61" customWidth="1"/>
    <col min="8228" max="8441" width="9" style="61"/>
    <col min="8442" max="8443" width="8.125" style="61" customWidth="1"/>
    <col min="8444" max="8471" width="3.25" style="61" customWidth="1"/>
    <col min="8472" max="8477" width="10" style="61" customWidth="1"/>
    <col min="8478" max="8478" width="26.125" style="61" customWidth="1"/>
    <col min="8479" max="8479" width="9" style="61"/>
    <col min="8480" max="8483" width="3.5" style="61" customWidth="1"/>
    <col min="8484" max="8697" width="9" style="61"/>
    <col min="8698" max="8699" width="8.125" style="61" customWidth="1"/>
    <col min="8700" max="8727" width="3.25" style="61" customWidth="1"/>
    <col min="8728" max="8733" width="10" style="61" customWidth="1"/>
    <col min="8734" max="8734" width="26.125" style="61" customWidth="1"/>
    <col min="8735" max="8735" width="9" style="61"/>
    <col min="8736" max="8739" width="3.5" style="61" customWidth="1"/>
    <col min="8740" max="8953" width="9" style="61"/>
    <col min="8954" max="8955" width="8.125" style="61" customWidth="1"/>
    <col min="8956" max="8983" width="3.25" style="61" customWidth="1"/>
    <col min="8984" max="8989" width="10" style="61" customWidth="1"/>
    <col min="8990" max="8990" width="26.125" style="61" customWidth="1"/>
    <col min="8991" max="8991" width="9" style="61"/>
    <col min="8992" max="8995" width="3.5" style="61" customWidth="1"/>
    <col min="8996" max="9209" width="9" style="61"/>
    <col min="9210" max="9211" width="8.125" style="61" customWidth="1"/>
    <col min="9212" max="9239" width="3.25" style="61" customWidth="1"/>
    <col min="9240" max="9245" width="10" style="61" customWidth="1"/>
    <col min="9246" max="9246" width="26.125" style="61" customWidth="1"/>
    <col min="9247" max="9247" width="9" style="61"/>
    <col min="9248" max="9251" width="3.5" style="61" customWidth="1"/>
    <col min="9252" max="9465" width="9" style="61"/>
    <col min="9466" max="9467" width="8.125" style="61" customWidth="1"/>
    <col min="9468" max="9495" width="3.25" style="61" customWidth="1"/>
    <col min="9496" max="9501" width="10" style="61" customWidth="1"/>
    <col min="9502" max="9502" width="26.125" style="61" customWidth="1"/>
    <col min="9503" max="9503" width="9" style="61"/>
    <col min="9504" max="9507" width="3.5" style="61" customWidth="1"/>
    <col min="9508" max="9721" width="9" style="61"/>
    <col min="9722" max="9723" width="8.125" style="61" customWidth="1"/>
    <col min="9724" max="9751" width="3.25" style="61" customWidth="1"/>
    <col min="9752" max="9757" width="10" style="61" customWidth="1"/>
    <col min="9758" max="9758" width="26.125" style="61" customWidth="1"/>
    <col min="9759" max="9759" width="9" style="61"/>
    <col min="9760" max="9763" width="3.5" style="61" customWidth="1"/>
    <col min="9764" max="9977" width="9" style="61"/>
    <col min="9978" max="9979" width="8.125" style="61" customWidth="1"/>
    <col min="9980" max="10007" width="3.25" style="61" customWidth="1"/>
    <col min="10008" max="10013" width="10" style="61" customWidth="1"/>
    <col min="10014" max="10014" width="26.125" style="61" customWidth="1"/>
    <col min="10015" max="10015" width="9" style="61"/>
    <col min="10016" max="10019" width="3.5" style="61" customWidth="1"/>
    <col min="10020" max="10233" width="9" style="61"/>
    <col min="10234" max="10235" width="8.125" style="61" customWidth="1"/>
    <col min="10236" max="10263" width="3.25" style="61" customWidth="1"/>
    <col min="10264" max="10269" width="10" style="61" customWidth="1"/>
    <col min="10270" max="10270" width="26.125" style="61" customWidth="1"/>
    <col min="10271" max="10271" width="9" style="61"/>
    <col min="10272" max="10275" width="3.5" style="61" customWidth="1"/>
    <col min="10276" max="10489" width="9" style="61"/>
    <col min="10490" max="10491" width="8.125" style="61" customWidth="1"/>
    <col min="10492" max="10519" width="3.25" style="61" customWidth="1"/>
    <col min="10520" max="10525" width="10" style="61" customWidth="1"/>
    <col min="10526" max="10526" width="26.125" style="61" customWidth="1"/>
    <col min="10527" max="10527" width="9" style="61"/>
    <col min="10528" max="10531" width="3.5" style="61" customWidth="1"/>
    <col min="10532" max="10745" width="9" style="61"/>
    <col min="10746" max="10747" width="8.125" style="61" customWidth="1"/>
    <col min="10748" max="10775" width="3.25" style="61" customWidth="1"/>
    <col min="10776" max="10781" width="10" style="61" customWidth="1"/>
    <col min="10782" max="10782" width="26.125" style="61" customWidth="1"/>
    <col min="10783" max="10783" width="9" style="61"/>
    <col min="10784" max="10787" width="3.5" style="61" customWidth="1"/>
    <col min="10788" max="11001" width="9" style="61"/>
    <col min="11002" max="11003" width="8.125" style="61" customWidth="1"/>
    <col min="11004" max="11031" width="3.25" style="61" customWidth="1"/>
    <col min="11032" max="11037" width="10" style="61" customWidth="1"/>
    <col min="11038" max="11038" width="26.125" style="61" customWidth="1"/>
    <col min="11039" max="11039" width="9" style="61"/>
    <col min="11040" max="11043" width="3.5" style="61" customWidth="1"/>
    <col min="11044" max="11257" width="9" style="61"/>
    <col min="11258" max="11259" width="8.125" style="61" customWidth="1"/>
    <col min="11260" max="11287" width="3.25" style="61" customWidth="1"/>
    <col min="11288" max="11293" width="10" style="61" customWidth="1"/>
    <col min="11294" max="11294" width="26.125" style="61" customWidth="1"/>
    <col min="11295" max="11295" width="9" style="61"/>
    <col min="11296" max="11299" width="3.5" style="61" customWidth="1"/>
    <col min="11300" max="11513" width="9" style="61"/>
    <col min="11514" max="11515" width="8.125" style="61" customWidth="1"/>
    <col min="11516" max="11543" width="3.25" style="61" customWidth="1"/>
    <col min="11544" max="11549" width="10" style="61" customWidth="1"/>
    <col min="11550" max="11550" width="26.125" style="61" customWidth="1"/>
    <col min="11551" max="11551" width="9" style="61"/>
    <col min="11552" max="11555" width="3.5" style="61" customWidth="1"/>
    <col min="11556" max="11769" width="9" style="61"/>
    <col min="11770" max="11771" width="8.125" style="61" customWidth="1"/>
    <col min="11772" max="11799" width="3.25" style="61" customWidth="1"/>
    <col min="11800" max="11805" width="10" style="61" customWidth="1"/>
    <col min="11806" max="11806" width="26.125" style="61" customWidth="1"/>
    <col min="11807" max="11807" width="9" style="61"/>
    <col min="11808" max="11811" width="3.5" style="61" customWidth="1"/>
    <col min="11812" max="12025" width="9" style="61"/>
    <col min="12026" max="12027" width="8.125" style="61" customWidth="1"/>
    <col min="12028" max="12055" width="3.25" style="61" customWidth="1"/>
    <col min="12056" max="12061" width="10" style="61" customWidth="1"/>
    <col min="12062" max="12062" width="26.125" style="61" customWidth="1"/>
    <col min="12063" max="12063" width="9" style="61"/>
    <col min="12064" max="12067" width="3.5" style="61" customWidth="1"/>
    <col min="12068" max="12281" width="9" style="61"/>
    <col min="12282" max="12283" width="8.125" style="61" customWidth="1"/>
    <col min="12284" max="12311" width="3.25" style="61" customWidth="1"/>
    <col min="12312" max="12317" width="10" style="61" customWidth="1"/>
    <col min="12318" max="12318" width="26.125" style="61" customWidth="1"/>
    <col min="12319" max="12319" width="9" style="61"/>
    <col min="12320" max="12323" width="3.5" style="61" customWidth="1"/>
    <col min="12324" max="12537" width="9" style="61"/>
    <col min="12538" max="12539" width="8.125" style="61" customWidth="1"/>
    <col min="12540" max="12567" width="3.25" style="61" customWidth="1"/>
    <col min="12568" max="12573" width="10" style="61" customWidth="1"/>
    <col min="12574" max="12574" width="26.125" style="61" customWidth="1"/>
    <col min="12575" max="12575" width="9" style="61"/>
    <col min="12576" max="12579" width="3.5" style="61" customWidth="1"/>
    <col min="12580" max="12793" width="9" style="61"/>
    <col min="12794" max="12795" width="8.125" style="61" customWidth="1"/>
    <col min="12796" max="12823" width="3.25" style="61" customWidth="1"/>
    <col min="12824" max="12829" width="10" style="61" customWidth="1"/>
    <col min="12830" max="12830" width="26.125" style="61" customWidth="1"/>
    <col min="12831" max="12831" width="9" style="61"/>
    <col min="12832" max="12835" width="3.5" style="61" customWidth="1"/>
    <col min="12836" max="13049" width="9" style="61"/>
    <col min="13050" max="13051" width="8.125" style="61" customWidth="1"/>
    <col min="13052" max="13079" width="3.25" style="61" customWidth="1"/>
    <col min="13080" max="13085" width="10" style="61" customWidth="1"/>
    <col min="13086" max="13086" width="26.125" style="61" customWidth="1"/>
    <col min="13087" max="13087" width="9" style="61"/>
    <col min="13088" max="13091" width="3.5" style="61" customWidth="1"/>
    <col min="13092" max="13305" width="9" style="61"/>
    <col min="13306" max="13307" width="8.125" style="61" customWidth="1"/>
    <col min="13308" max="13335" width="3.25" style="61" customWidth="1"/>
    <col min="13336" max="13341" width="10" style="61" customWidth="1"/>
    <col min="13342" max="13342" width="26.125" style="61" customWidth="1"/>
    <col min="13343" max="13343" width="9" style="61"/>
    <col min="13344" max="13347" width="3.5" style="61" customWidth="1"/>
    <col min="13348" max="13561" width="9" style="61"/>
    <col min="13562" max="13563" width="8.125" style="61" customWidth="1"/>
    <col min="13564" max="13591" width="3.25" style="61" customWidth="1"/>
    <col min="13592" max="13597" width="10" style="61" customWidth="1"/>
    <col min="13598" max="13598" width="26.125" style="61" customWidth="1"/>
    <col min="13599" max="13599" width="9" style="61"/>
    <col min="13600" max="13603" width="3.5" style="61" customWidth="1"/>
    <col min="13604" max="13817" width="9" style="61"/>
    <col min="13818" max="13819" width="8.125" style="61" customWidth="1"/>
    <col min="13820" max="13847" width="3.25" style="61" customWidth="1"/>
    <col min="13848" max="13853" width="10" style="61" customWidth="1"/>
    <col min="13854" max="13854" width="26.125" style="61" customWidth="1"/>
    <col min="13855" max="13855" width="9" style="61"/>
    <col min="13856" max="13859" width="3.5" style="61" customWidth="1"/>
    <col min="13860" max="14073" width="9" style="61"/>
    <col min="14074" max="14075" width="8.125" style="61" customWidth="1"/>
    <col min="14076" max="14103" width="3.25" style="61" customWidth="1"/>
    <col min="14104" max="14109" width="10" style="61" customWidth="1"/>
    <col min="14110" max="14110" width="26.125" style="61" customWidth="1"/>
    <col min="14111" max="14111" width="9" style="61"/>
    <col min="14112" max="14115" width="3.5" style="61" customWidth="1"/>
    <col min="14116" max="14329" width="9" style="61"/>
    <col min="14330" max="14331" width="8.125" style="61" customWidth="1"/>
    <col min="14332" max="14359" width="3.25" style="61" customWidth="1"/>
    <col min="14360" max="14365" width="10" style="61" customWidth="1"/>
    <col min="14366" max="14366" width="26.125" style="61" customWidth="1"/>
    <col min="14367" max="14367" width="9" style="61"/>
    <col min="14368" max="14371" width="3.5" style="61" customWidth="1"/>
    <col min="14372" max="14585" width="9" style="61"/>
    <col min="14586" max="14587" width="8.125" style="61" customWidth="1"/>
    <col min="14588" max="14615" width="3.25" style="61" customWidth="1"/>
    <col min="14616" max="14621" width="10" style="61" customWidth="1"/>
    <col min="14622" max="14622" width="26.125" style="61" customWidth="1"/>
    <col min="14623" max="14623" width="9" style="61"/>
    <col min="14624" max="14627" width="3.5" style="61" customWidth="1"/>
    <col min="14628" max="14841" width="9" style="61"/>
    <col min="14842" max="14843" width="8.125" style="61" customWidth="1"/>
    <col min="14844" max="14871" width="3.25" style="61" customWidth="1"/>
    <col min="14872" max="14877" width="10" style="61" customWidth="1"/>
    <col min="14878" max="14878" width="26.125" style="61" customWidth="1"/>
    <col min="14879" max="14879" width="9" style="61"/>
    <col min="14880" max="14883" width="3.5" style="61" customWidth="1"/>
    <col min="14884" max="15097" width="9" style="61"/>
    <col min="15098" max="15099" width="8.125" style="61" customWidth="1"/>
    <col min="15100" max="15127" width="3.25" style="61" customWidth="1"/>
    <col min="15128" max="15133" width="10" style="61" customWidth="1"/>
    <col min="15134" max="15134" width="26.125" style="61" customWidth="1"/>
    <col min="15135" max="15135" width="9" style="61"/>
    <col min="15136" max="15139" width="3.5" style="61" customWidth="1"/>
    <col min="15140" max="15353" width="9" style="61"/>
    <col min="15354" max="15355" width="8.125" style="61" customWidth="1"/>
    <col min="15356" max="15383" width="3.25" style="61" customWidth="1"/>
    <col min="15384" max="15389" width="10" style="61" customWidth="1"/>
    <col min="15390" max="15390" width="26.125" style="61" customWidth="1"/>
    <col min="15391" max="15391" width="9" style="61"/>
    <col min="15392" max="15395" width="3.5" style="61" customWidth="1"/>
    <col min="15396" max="15609" width="9" style="61"/>
    <col min="15610" max="15611" width="8.125" style="61" customWidth="1"/>
    <col min="15612" max="15639" width="3.25" style="61" customWidth="1"/>
    <col min="15640" max="15645" width="10" style="61" customWidth="1"/>
    <col min="15646" max="15646" width="26.125" style="61" customWidth="1"/>
    <col min="15647" max="15647" width="9" style="61"/>
    <col min="15648" max="15651" width="3.5" style="61" customWidth="1"/>
    <col min="15652" max="15865" width="9" style="61"/>
    <col min="15866" max="15867" width="8.125" style="61" customWidth="1"/>
    <col min="15868" max="15895" width="3.25" style="61" customWidth="1"/>
    <col min="15896" max="15901" width="10" style="61" customWidth="1"/>
    <col min="15902" max="15902" width="26.125" style="61" customWidth="1"/>
    <col min="15903" max="15903" width="9" style="61"/>
    <col min="15904" max="15907" width="3.5" style="61" customWidth="1"/>
    <col min="15908" max="16121" width="9" style="61"/>
    <col min="16122" max="16123" width="8.125" style="61" customWidth="1"/>
    <col min="16124" max="16151" width="3.25" style="61" customWidth="1"/>
    <col min="16152" max="16157" width="10" style="61" customWidth="1"/>
    <col min="16158" max="16158" width="26.125" style="61" customWidth="1"/>
    <col min="16159" max="16159" width="9" style="61"/>
    <col min="16160" max="16163" width="3.5" style="61" customWidth="1"/>
    <col min="16164" max="16384" width="9" style="61"/>
  </cols>
  <sheetData>
    <row r="1" spans="1:36" ht="42.75" thickBot="1" x14ac:dyDescent="0.45">
      <c r="A1" s="143" t="s">
        <v>150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ht="24" customHeight="1" x14ac:dyDescent="0.15">
      <c r="A2" s="62"/>
      <c r="B2" s="63" t="s">
        <v>88</v>
      </c>
      <c r="C2" s="193" t="str">
        <f>A4</f>
        <v>附属</v>
      </c>
      <c r="D2" s="194"/>
      <c r="E2" s="194"/>
      <c r="F2" s="195"/>
      <c r="G2" s="193" t="str">
        <f>A6</f>
        <v>南越</v>
      </c>
      <c r="H2" s="194"/>
      <c r="I2" s="194"/>
      <c r="J2" s="194"/>
      <c r="K2" s="193" t="str">
        <f>A8</f>
        <v>成和</v>
      </c>
      <c r="L2" s="194"/>
      <c r="M2" s="194"/>
      <c r="N2" s="194"/>
      <c r="O2" s="193" t="str">
        <f>A10</f>
        <v>武二</v>
      </c>
      <c r="P2" s="194"/>
      <c r="Q2" s="194"/>
      <c r="R2" s="194"/>
      <c r="S2" s="193" t="str">
        <f>A12</f>
        <v>足羽一</v>
      </c>
      <c r="T2" s="194"/>
      <c r="U2" s="194"/>
      <c r="V2" s="194"/>
      <c r="W2" s="193" t="str">
        <f>A14</f>
        <v>丸岡南</v>
      </c>
      <c r="X2" s="194"/>
      <c r="Y2" s="194"/>
      <c r="Z2" s="194"/>
      <c r="AA2" s="193" t="str">
        <f>A16</f>
        <v>足羽</v>
      </c>
      <c r="AB2" s="194"/>
      <c r="AC2" s="194"/>
      <c r="AD2" s="194"/>
      <c r="AE2" s="173" t="s">
        <v>98</v>
      </c>
      <c r="AF2" s="175" t="s">
        <v>99</v>
      </c>
      <c r="AG2" s="175" t="s">
        <v>100</v>
      </c>
      <c r="AH2" s="175" t="s">
        <v>101</v>
      </c>
      <c r="AI2" s="203" t="s">
        <v>102</v>
      </c>
      <c r="AJ2" s="204" t="s">
        <v>103</v>
      </c>
    </row>
    <row r="3" spans="1:36" ht="24" customHeight="1" x14ac:dyDescent="0.15">
      <c r="A3" s="64" t="s">
        <v>104</v>
      </c>
      <c r="B3" s="65"/>
      <c r="C3" s="196"/>
      <c r="D3" s="197"/>
      <c r="E3" s="197"/>
      <c r="F3" s="198"/>
      <c r="G3" s="196"/>
      <c r="H3" s="197"/>
      <c r="I3" s="197"/>
      <c r="J3" s="197"/>
      <c r="K3" s="196"/>
      <c r="L3" s="197"/>
      <c r="M3" s="197"/>
      <c r="N3" s="197"/>
      <c r="O3" s="196"/>
      <c r="P3" s="197"/>
      <c r="Q3" s="197"/>
      <c r="R3" s="197"/>
      <c r="S3" s="196"/>
      <c r="T3" s="197"/>
      <c r="U3" s="197"/>
      <c r="V3" s="197"/>
      <c r="W3" s="196"/>
      <c r="X3" s="197"/>
      <c r="Y3" s="197"/>
      <c r="Z3" s="197"/>
      <c r="AA3" s="196"/>
      <c r="AB3" s="197"/>
      <c r="AC3" s="197"/>
      <c r="AD3" s="197"/>
      <c r="AE3" s="174"/>
      <c r="AF3" s="176"/>
      <c r="AG3" s="176"/>
      <c r="AH3" s="176"/>
      <c r="AI3" s="180"/>
      <c r="AJ3" s="205"/>
    </row>
    <row r="4" spans="1:36" ht="24" customHeight="1" x14ac:dyDescent="0.15">
      <c r="A4" s="206" t="s">
        <v>151</v>
      </c>
      <c r="B4" s="207"/>
      <c r="C4" s="31"/>
      <c r="D4" s="32"/>
      <c r="E4" s="32"/>
      <c r="F4" s="33"/>
      <c r="G4" s="31" t="str">
        <f t="shared" ref="G4:G17" si="0">IF(H4="","",IF(H4=J4,"△",IF(H4&gt;J4,"○","●")))</f>
        <v>○</v>
      </c>
      <c r="H4" s="32">
        <v>6</v>
      </c>
      <c r="I4" s="32" t="s">
        <v>152</v>
      </c>
      <c r="J4" s="33">
        <v>1</v>
      </c>
      <c r="K4" s="31" t="str">
        <f t="shared" ref="K4:K17" si="1">IF(L4="","",IF(L4=N4,"△",IF(L4&gt;N4,"○","●")))</f>
        <v>●</v>
      </c>
      <c r="L4" s="32">
        <v>1</v>
      </c>
      <c r="M4" s="32" t="s">
        <v>105</v>
      </c>
      <c r="N4" s="33">
        <v>2</v>
      </c>
      <c r="O4" s="31" t="str">
        <f t="shared" ref="O4:O17" si="2">IF(P4="","",IF(P4=R4,"△",IF(P4&gt;R4,"○","●")))</f>
        <v>△</v>
      </c>
      <c r="P4" s="32">
        <v>2</v>
      </c>
      <c r="Q4" s="32" t="s">
        <v>152</v>
      </c>
      <c r="R4" s="33">
        <v>2</v>
      </c>
      <c r="S4" s="31" t="str">
        <f t="shared" ref="S4:S17" si="3">IF(T4="","",IF(T4=V4,"△",IF(T4&gt;V4,"○","●")))</f>
        <v>△</v>
      </c>
      <c r="T4" s="32">
        <v>2</v>
      </c>
      <c r="U4" s="32" t="s">
        <v>152</v>
      </c>
      <c r="V4" s="33">
        <v>2</v>
      </c>
      <c r="W4" s="31" t="str">
        <f t="shared" ref="W4:W17" si="4">IF(X4="","",IF(X4=Z4,"△",IF(X4&gt;Z4,"○","●")))</f>
        <v>●</v>
      </c>
      <c r="X4" s="32">
        <v>0</v>
      </c>
      <c r="Y4" s="32" t="s">
        <v>105</v>
      </c>
      <c r="Z4" s="33">
        <v>2</v>
      </c>
      <c r="AA4" s="31" t="str">
        <f t="shared" ref="AA4:AA17" si="5">IF(AB4="","",IF(AB4=AD4,"△",IF(AB4&gt;AD4,"○","●")))</f>
        <v>○</v>
      </c>
      <c r="AB4" s="32">
        <v>5</v>
      </c>
      <c r="AC4" s="32" t="s">
        <v>141</v>
      </c>
      <c r="AD4" s="33">
        <v>1</v>
      </c>
      <c r="AE4" s="165">
        <f>COUNTIF(C4:AD5,"○")*3+COUNTIF(C4:AD5,"△")</f>
        <v>24</v>
      </c>
      <c r="AF4" s="167">
        <f>D4+H4+L4+P4+T4+X4+AB4+D5+H5+L5+P5+T5+X5+AB5</f>
        <v>47</v>
      </c>
      <c r="AG4" s="169">
        <f>-(F4+J4+N4+R4+V4+Z4+AD4+F5+J5+N5+R5+V5+Z5+AD5)</f>
        <v>-14</v>
      </c>
      <c r="AH4" s="169">
        <f>AF4+AG4</f>
        <v>33</v>
      </c>
      <c r="AI4" s="155">
        <f>RANK(AE4,$AE$4:$AE$17,0)</f>
        <v>3</v>
      </c>
      <c r="AJ4" s="215">
        <v>3</v>
      </c>
    </row>
    <row r="5" spans="1:36" ht="24" customHeight="1" x14ac:dyDescent="0.15">
      <c r="A5" s="208"/>
      <c r="B5" s="209"/>
      <c r="C5" s="36"/>
      <c r="D5" s="37"/>
      <c r="E5" s="38"/>
      <c r="F5" s="39"/>
      <c r="G5" s="40" t="str">
        <f t="shared" si="0"/>
        <v>○</v>
      </c>
      <c r="H5" s="37">
        <v>6</v>
      </c>
      <c r="I5" s="38" t="s">
        <v>152</v>
      </c>
      <c r="J5" s="39">
        <v>0</v>
      </c>
      <c r="K5" s="40" t="str">
        <f t="shared" si="1"/>
        <v>○</v>
      </c>
      <c r="L5" s="37">
        <v>1</v>
      </c>
      <c r="M5" s="38" t="s">
        <v>153</v>
      </c>
      <c r="N5" s="39">
        <v>0</v>
      </c>
      <c r="O5" s="40" t="str">
        <f t="shared" si="2"/>
        <v>○</v>
      </c>
      <c r="P5" s="37">
        <v>8</v>
      </c>
      <c r="Q5" s="38" t="s">
        <v>152</v>
      </c>
      <c r="R5" s="39">
        <v>1</v>
      </c>
      <c r="S5" s="40" t="str">
        <f t="shared" si="3"/>
        <v>△</v>
      </c>
      <c r="T5" s="37">
        <v>1</v>
      </c>
      <c r="U5" s="38" t="s">
        <v>152</v>
      </c>
      <c r="V5" s="39">
        <v>1</v>
      </c>
      <c r="W5" s="40" t="str">
        <f t="shared" si="4"/>
        <v>○</v>
      </c>
      <c r="X5" s="37">
        <v>5</v>
      </c>
      <c r="Y5" s="38" t="s">
        <v>152</v>
      </c>
      <c r="Z5" s="39">
        <v>2</v>
      </c>
      <c r="AA5" s="40" t="str">
        <f t="shared" si="5"/>
        <v>○</v>
      </c>
      <c r="AB5" s="37">
        <v>10</v>
      </c>
      <c r="AC5" s="38" t="s">
        <v>153</v>
      </c>
      <c r="AD5" s="39">
        <v>0</v>
      </c>
      <c r="AE5" s="166"/>
      <c r="AF5" s="168"/>
      <c r="AG5" s="170"/>
      <c r="AH5" s="170"/>
      <c r="AI5" s="156"/>
      <c r="AJ5" s="229"/>
    </row>
    <row r="6" spans="1:36" ht="24" customHeight="1" x14ac:dyDescent="0.15">
      <c r="A6" s="206" t="s">
        <v>154</v>
      </c>
      <c r="B6" s="207"/>
      <c r="C6" s="31" t="str">
        <f t="shared" ref="C6:C17" si="6">IF(D6="","",IF(D6=F6,"△",IF(D6&gt;F6,"○","●")))</f>
        <v>●</v>
      </c>
      <c r="D6" s="32">
        <v>1</v>
      </c>
      <c r="E6" s="32" t="s">
        <v>152</v>
      </c>
      <c r="F6" s="33">
        <v>6</v>
      </c>
      <c r="G6" s="31" t="str">
        <f t="shared" si="0"/>
        <v/>
      </c>
      <c r="H6" s="32"/>
      <c r="I6" s="32"/>
      <c r="J6" s="33"/>
      <c r="K6" s="31" t="str">
        <f t="shared" si="1"/>
        <v>●</v>
      </c>
      <c r="L6" s="32">
        <v>2</v>
      </c>
      <c r="M6" s="32" t="s">
        <v>152</v>
      </c>
      <c r="N6" s="33">
        <v>4</v>
      </c>
      <c r="O6" s="31" t="str">
        <f t="shared" si="2"/>
        <v>○</v>
      </c>
      <c r="P6" s="32">
        <v>5</v>
      </c>
      <c r="Q6" s="32" t="s">
        <v>152</v>
      </c>
      <c r="R6" s="33">
        <v>4</v>
      </c>
      <c r="S6" s="31" t="str">
        <f t="shared" si="3"/>
        <v>△</v>
      </c>
      <c r="T6" s="32">
        <v>3</v>
      </c>
      <c r="U6" s="32" t="s">
        <v>152</v>
      </c>
      <c r="V6" s="33">
        <v>3</v>
      </c>
      <c r="W6" s="31" t="str">
        <f t="shared" si="4"/>
        <v>●</v>
      </c>
      <c r="X6" s="32">
        <v>1</v>
      </c>
      <c r="Y6" s="32" t="s">
        <v>152</v>
      </c>
      <c r="Z6" s="33">
        <v>2</v>
      </c>
      <c r="AA6" s="31" t="str">
        <f t="shared" si="5"/>
        <v>○</v>
      </c>
      <c r="AB6" s="32">
        <v>9</v>
      </c>
      <c r="AC6" s="32" t="s">
        <v>153</v>
      </c>
      <c r="AD6" s="33">
        <v>0</v>
      </c>
      <c r="AE6" s="165">
        <f>COUNTIF(C6:AD7,"○")*3+COUNTIF(C6:AD7,"△")</f>
        <v>14</v>
      </c>
      <c r="AF6" s="167">
        <f>D6+H6+L6+P6+T6+X6+AB6+D7+H7+L7+P7+T7+X7+AB7</f>
        <v>30</v>
      </c>
      <c r="AG6" s="169">
        <f>-(F6+J6+N6+R6+V6+Z6+AD6+F7+J7+N7+R7+V7+Z7+AD7)</f>
        <v>-34</v>
      </c>
      <c r="AH6" s="169">
        <f>AF6+AG6</f>
        <v>-4</v>
      </c>
      <c r="AI6" s="155">
        <f>RANK(AE6,$AE$4:$AE$17,0)</f>
        <v>5</v>
      </c>
      <c r="AJ6" s="215">
        <v>5</v>
      </c>
    </row>
    <row r="7" spans="1:36" ht="24" customHeight="1" x14ac:dyDescent="0.15">
      <c r="A7" s="210"/>
      <c r="B7" s="211"/>
      <c r="C7" s="40" t="str">
        <f t="shared" si="6"/>
        <v>●</v>
      </c>
      <c r="D7" s="37">
        <v>0</v>
      </c>
      <c r="E7" s="38" t="s">
        <v>152</v>
      </c>
      <c r="F7" s="39">
        <v>6</v>
      </c>
      <c r="G7" s="40" t="str">
        <f t="shared" si="0"/>
        <v/>
      </c>
      <c r="H7" s="37"/>
      <c r="I7" s="38"/>
      <c r="J7" s="39"/>
      <c r="K7" s="40" t="str">
        <f t="shared" si="1"/>
        <v>△</v>
      </c>
      <c r="L7" s="37">
        <v>1</v>
      </c>
      <c r="M7" s="38" t="s">
        <v>105</v>
      </c>
      <c r="N7" s="39">
        <v>1</v>
      </c>
      <c r="O7" s="40" t="str">
        <f t="shared" si="2"/>
        <v>○</v>
      </c>
      <c r="P7" s="37">
        <v>3</v>
      </c>
      <c r="Q7" s="38" t="s">
        <v>152</v>
      </c>
      <c r="R7" s="39">
        <v>0</v>
      </c>
      <c r="S7" s="40" t="str">
        <f t="shared" si="3"/>
        <v>●</v>
      </c>
      <c r="T7" s="37">
        <v>0</v>
      </c>
      <c r="U7" s="38" t="s">
        <v>105</v>
      </c>
      <c r="V7" s="39">
        <v>5</v>
      </c>
      <c r="W7" s="40" t="str">
        <f t="shared" si="4"/>
        <v>●</v>
      </c>
      <c r="X7" s="37">
        <v>0</v>
      </c>
      <c r="Y7" s="38" t="s">
        <v>152</v>
      </c>
      <c r="Z7" s="39">
        <v>2</v>
      </c>
      <c r="AA7" s="40" t="str">
        <f t="shared" si="5"/>
        <v>○</v>
      </c>
      <c r="AB7" s="37">
        <v>5</v>
      </c>
      <c r="AC7" s="38" t="s">
        <v>152</v>
      </c>
      <c r="AD7" s="39">
        <v>1</v>
      </c>
      <c r="AE7" s="166"/>
      <c r="AF7" s="168"/>
      <c r="AG7" s="170"/>
      <c r="AH7" s="170"/>
      <c r="AI7" s="156"/>
      <c r="AJ7" s="229"/>
    </row>
    <row r="8" spans="1:36" ht="24" customHeight="1" x14ac:dyDescent="0.15">
      <c r="A8" s="208" t="s">
        <v>155</v>
      </c>
      <c r="B8" s="209"/>
      <c r="C8" s="31" t="str">
        <f t="shared" si="6"/>
        <v>○</v>
      </c>
      <c r="D8" s="32">
        <v>2</v>
      </c>
      <c r="E8" s="32" t="s">
        <v>152</v>
      </c>
      <c r="F8" s="33">
        <v>1</v>
      </c>
      <c r="G8" s="31" t="str">
        <f t="shared" si="0"/>
        <v>○</v>
      </c>
      <c r="H8" s="32">
        <v>4</v>
      </c>
      <c r="I8" s="32" t="s">
        <v>152</v>
      </c>
      <c r="J8" s="33">
        <v>2</v>
      </c>
      <c r="K8" s="31" t="str">
        <f t="shared" si="1"/>
        <v/>
      </c>
      <c r="L8" s="32"/>
      <c r="M8" s="32"/>
      <c r="N8" s="33"/>
      <c r="O8" s="31" t="str">
        <f t="shared" si="2"/>
        <v>○</v>
      </c>
      <c r="P8" s="32">
        <v>5</v>
      </c>
      <c r="Q8" s="32" t="s">
        <v>153</v>
      </c>
      <c r="R8" s="33">
        <v>1</v>
      </c>
      <c r="S8" s="31" t="str">
        <f t="shared" si="3"/>
        <v>○</v>
      </c>
      <c r="T8" s="32">
        <v>4</v>
      </c>
      <c r="U8" s="32" t="s">
        <v>105</v>
      </c>
      <c r="V8" s="33">
        <v>2</v>
      </c>
      <c r="W8" s="31" t="str">
        <f t="shared" si="4"/>
        <v>○</v>
      </c>
      <c r="X8" s="32">
        <v>3</v>
      </c>
      <c r="Y8" s="32" t="s">
        <v>152</v>
      </c>
      <c r="Z8" s="33">
        <v>1</v>
      </c>
      <c r="AA8" s="31" t="str">
        <f t="shared" si="5"/>
        <v>○</v>
      </c>
      <c r="AB8" s="32">
        <v>9</v>
      </c>
      <c r="AC8" s="32" t="s">
        <v>141</v>
      </c>
      <c r="AD8" s="33">
        <v>1</v>
      </c>
      <c r="AE8" s="165">
        <f>COUNTIF(C8:AD9,"○")*3+COUNTIF(C8:AD9,"△")</f>
        <v>28</v>
      </c>
      <c r="AF8" s="167">
        <f>D8+H8+L8+P8+T8+X8+AB8+D9+H9+L9+P9+T9+X9+AB9</f>
        <v>45</v>
      </c>
      <c r="AG8" s="169">
        <f>-(F8+J8+N8+R8+V8+Z8+AD8+F9+J9+N9+R9+V9+Z9+AD9)</f>
        <v>-17</v>
      </c>
      <c r="AH8" s="169">
        <f>AF8+AG8</f>
        <v>28</v>
      </c>
      <c r="AI8" s="155">
        <f>RANK(AE8,$AE$4:$AE$17,0)</f>
        <v>1</v>
      </c>
      <c r="AJ8" s="215">
        <v>1</v>
      </c>
    </row>
    <row r="9" spans="1:36" ht="24" customHeight="1" x14ac:dyDescent="0.15">
      <c r="A9" s="208"/>
      <c r="B9" s="209"/>
      <c r="C9" s="40" t="str">
        <f t="shared" si="6"/>
        <v>●</v>
      </c>
      <c r="D9" s="37">
        <v>0</v>
      </c>
      <c r="E9" s="38" t="s">
        <v>153</v>
      </c>
      <c r="F9" s="39">
        <v>1</v>
      </c>
      <c r="G9" s="40" t="str">
        <f t="shared" si="0"/>
        <v>△</v>
      </c>
      <c r="H9" s="37">
        <v>1</v>
      </c>
      <c r="I9" s="38" t="s">
        <v>152</v>
      </c>
      <c r="J9" s="39">
        <v>1</v>
      </c>
      <c r="K9" s="40" t="str">
        <f t="shared" si="1"/>
        <v/>
      </c>
      <c r="L9" s="37"/>
      <c r="M9" s="38"/>
      <c r="N9" s="39"/>
      <c r="O9" s="40" t="str">
        <f t="shared" si="2"/>
        <v>○</v>
      </c>
      <c r="P9" s="37">
        <v>10</v>
      </c>
      <c r="Q9" s="38" t="s">
        <v>152</v>
      </c>
      <c r="R9" s="39">
        <v>0</v>
      </c>
      <c r="S9" s="40" t="str">
        <f t="shared" si="3"/>
        <v>●</v>
      </c>
      <c r="T9" s="37">
        <v>1</v>
      </c>
      <c r="U9" s="38" t="s">
        <v>152</v>
      </c>
      <c r="V9" s="39">
        <v>5</v>
      </c>
      <c r="W9" s="40" t="str">
        <f t="shared" si="4"/>
        <v>○</v>
      </c>
      <c r="X9" s="37">
        <v>2</v>
      </c>
      <c r="Y9" s="38" t="s">
        <v>156</v>
      </c>
      <c r="Z9" s="39">
        <v>1</v>
      </c>
      <c r="AA9" s="40" t="str">
        <f t="shared" si="5"/>
        <v>○</v>
      </c>
      <c r="AB9" s="37">
        <v>4</v>
      </c>
      <c r="AC9" s="38" t="s">
        <v>152</v>
      </c>
      <c r="AD9" s="39">
        <v>1</v>
      </c>
      <c r="AE9" s="166"/>
      <c r="AF9" s="168"/>
      <c r="AG9" s="170"/>
      <c r="AH9" s="170"/>
      <c r="AI9" s="156"/>
      <c r="AJ9" s="229"/>
    </row>
    <row r="10" spans="1:36" ht="24" customHeight="1" x14ac:dyDescent="0.15">
      <c r="A10" s="206" t="s">
        <v>157</v>
      </c>
      <c r="B10" s="207"/>
      <c r="C10" s="31" t="str">
        <f t="shared" si="6"/>
        <v>△</v>
      </c>
      <c r="D10" s="32">
        <v>2</v>
      </c>
      <c r="E10" s="32" t="s">
        <v>152</v>
      </c>
      <c r="F10" s="33">
        <v>2</v>
      </c>
      <c r="G10" s="31" t="str">
        <f t="shared" si="0"/>
        <v>●</v>
      </c>
      <c r="H10" s="32">
        <v>4</v>
      </c>
      <c r="I10" s="32" t="s">
        <v>156</v>
      </c>
      <c r="J10" s="33">
        <v>5</v>
      </c>
      <c r="K10" s="31" t="str">
        <f t="shared" si="1"/>
        <v>●</v>
      </c>
      <c r="L10" s="32">
        <v>1</v>
      </c>
      <c r="M10" s="32" t="s">
        <v>153</v>
      </c>
      <c r="N10" s="33">
        <v>5</v>
      </c>
      <c r="O10" s="31" t="str">
        <f t="shared" si="2"/>
        <v/>
      </c>
      <c r="P10" s="32"/>
      <c r="Q10" s="32"/>
      <c r="R10" s="33"/>
      <c r="S10" s="31" t="str">
        <f t="shared" si="3"/>
        <v>●</v>
      </c>
      <c r="T10" s="32">
        <v>1</v>
      </c>
      <c r="U10" s="32" t="s">
        <v>152</v>
      </c>
      <c r="V10" s="33">
        <v>8</v>
      </c>
      <c r="W10" s="31" t="str">
        <f t="shared" si="4"/>
        <v>●</v>
      </c>
      <c r="X10" s="32">
        <v>0</v>
      </c>
      <c r="Y10" s="32" t="s">
        <v>152</v>
      </c>
      <c r="Z10" s="33">
        <v>5</v>
      </c>
      <c r="AA10" s="31" t="str">
        <f t="shared" si="5"/>
        <v>○</v>
      </c>
      <c r="AB10" s="32">
        <v>6</v>
      </c>
      <c r="AC10" s="32" t="s">
        <v>153</v>
      </c>
      <c r="AD10" s="33">
        <v>0</v>
      </c>
      <c r="AE10" s="165">
        <f>COUNTIF(C10:AD11,"○")*3+COUNTIF(C10:AD11,"△")</f>
        <v>8</v>
      </c>
      <c r="AF10" s="167">
        <f>D10+H10+L10+P10+T10+X10+AB10+D11+H11+L11+P11+T11+X11+AB11</f>
        <v>27</v>
      </c>
      <c r="AG10" s="169">
        <f>-(F10+J10+N10+R10+V10+Z10+AD10+F11+J11+N11+R11+V11+Z11+AD11)</f>
        <v>-55</v>
      </c>
      <c r="AH10" s="169">
        <f>AF10+AG10</f>
        <v>-28</v>
      </c>
      <c r="AI10" s="155">
        <f>RANK(AE10,$AE$4:$AE$17,0)</f>
        <v>6</v>
      </c>
      <c r="AJ10" s="215">
        <v>6</v>
      </c>
    </row>
    <row r="11" spans="1:36" ht="24" customHeight="1" x14ac:dyDescent="0.15">
      <c r="A11" s="210"/>
      <c r="B11" s="211"/>
      <c r="C11" s="40" t="str">
        <f t="shared" si="6"/>
        <v>●</v>
      </c>
      <c r="D11" s="37">
        <v>1</v>
      </c>
      <c r="E11" s="38" t="s">
        <v>153</v>
      </c>
      <c r="F11" s="39">
        <v>8</v>
      </c>
      <c r="G11" s="40" t="str">
        <f t="shared" si="0"/>
        <v>●</v>
      </c>
      <c r="H11" s="37">
        <v>0</v>
      </c>
      <c r="I11" s="38" t="s">
        <v>153</v>
      </c>
      <c r="J11" s="39">
        <v>3</v>
      </c>
      <c r="K11" s="40" t="str">
        <f t="shared" si="1"/>
        <v>●</v>
      </c>
      <c r="L11" s="37">
        <v>0</v>
      </c>
      <c r="M11" s="38" t="s">
        <v>105</v>
      </c>
      <c r="N11" s="39">
        <v>10</v>
      </c>
      <c r="O11" s="40" t="str">
        <f t="shared" si="2"/>
        <v/>
      </c>
      <c r="P11" s="37"/>
      <c r="Q11" s="38"/>
      <c r="R11" s="39"/>
      <c r="S11" s="40" t="str">
        <f t="shared" si="3"/>
        <v>△</v>
      </c>
      <c r="T11" s="37">
        <v>5</v>
      </c>
      <c r="U11" s="38" t="s">
        <v>156</v>
      </c>
      <c r="V11" s="39">
        <v>5</v>
      </c>
      <c r="W11" s="40" t="str">
        <f t="shared" si="4"/>
        <v>●</v>
      </c>
      <c r="X11" s="37">
        <v>0</v>
      </c>
      <c r="Y11" s="38" t="s">
        <v>152</v>
      </c>
      <c r="Z11" s="39">
        <v>2</v>
      </c>
      <c r="AA11" s="40" t="str">
        <f t="shared" si="5"/>
        <v>○</v>
      </c>
      <c r="AB11" s="37">
        <v>7</v>
      </c>
      <c r="AC11" s="38" t="s">
        <v>152</v>
      </c>
      <c r="AD11" s="39">
        <v>2</v>
      </c>
      <c r="AE11" s="166"/>
      <c r="AF11" s="168"/>
      <c r="AG11" s="170"/>
      <c r="AH11" s="170"/>
      <c r="AI11" s="156"/>
      <c r="AJ11" s="229"/>
    </row>
    <row r="12" spans="1:36" ht="24" customHeight="1" x14ac:dyDescent="0.15">
      <c r="A12" s="208" t="s">
        <v>158</v>
      </c>
      <c r="B12" s="209"/>
      <c r="C12" s="31" t="str">
        <f t="shared" si="6"/>
        <v>△</v>
      </c>
      <c r="D12" s="32">
        <v>2</v>
      </c>
      <c r="E12" s="32" t="s">
        <v>156</v>
      </c>
      <c r="F12" s="33">
        <v>2</v>
      </c>
      <c r="G12" s="31" t="str">
        <f t="shared" si="0"/>
        <v>△</v>
      </c>
      <c r="H12" s="32">
        <v>3</v>
      </c>
      <c r="I12" s="32" t="s">
        <v>141</v>
      </c>
      <c r="J12" s="33">
        <v>3</v>
      </c>
      <c r="K12" s="31" t="str">
        <f t="shared" si="1"/>
        <v>●</v>
      </c>
      <c r="L12" s="32">
        <v>2</v>
      </c>
      <c r="M12" s="32" t="s">
        <v>153</v>
      </c>
      <c r="N12" s="33">
        <v>4</v>
      </c>
      <c r="O12" s="31" t="str">
        <f t="shared" si="2"/>
        <v>○</v>
      </c>
      <c r="P12" s="32">
        <v>8</v>
      </c>
      <c r="Q12" s="32" t="s">
        <v>152</v>
      </c>
      <c r="R12" s="33">
        <v>1</v>
      </c>
      <c r="S12" s="31" t="str">
        <f t="shared" si="3"/>
        <v/>
      </c>
      <c r="T12" s="32"/>
      <c r="U12" s="32"/>
      <c r="V12" s="33"/>
      <c r="W12" s="31" t="str">
        <f t="shared" si="4"/>
        <v>●</v>
      </c>
      <c r="X12" s="32">
        <v>2</v>
      </c>
      <c r="Y12" s="32" t="s">
        <v>141</v>
      </c>
      <c r="Z12" s="33">
        <v>3</v>
      </c>
      <c r="AA12" s="31" t="str">
        <f t="shared" si="5"/>
        <v>○</v>
      </c>
      <c r="AB12" s="32">
        <v>13</v>
      </c>
      <c r="AC12" s="32" t="s">
        <v>153</v>
      </c>
      <c r="AD12" s="33">
        <v>1</v>
      </c>
      <c r="AE12" s="165">
        <f>COUNTIF(C12:AD13,"○")*3+COUNTIF(C12:AD13,"△")</f>
        <v>20</v>
      </c>
      <c r="AF12" s="167">
        <f>D12+H12+L12+P12+T12+X12+AB12+D13+H13+L13+P13+T13+X13+AB13</f>
        <v>59</v>
      </c>
      <c r="AG12" s="169">
        <f>-(F12+J12+N12+R12+V12+Z12+AD12+F13+J13+N13+R13+V13+Z13+AD13)</f>
        <v>-24</v>
      </c>
      <c r="AH12" s="169">
        <f>AF12+AG12</f>
        <v>35</v>
      </c>
      <c r="AI12" s="155">
        <f>RANK(AE12,$AE$4:$AE$17,0)</f>
        <v>4</v>
      </c>
      <c r="AJ12" s="215">
        <v>4</v>
      </c>
    </row>
    <row r="13" spans="1:36" ht="24" customHeight="1" x14ac:dyDescent="0.15">
      <c r="A13" s="208"/>
      <c r="B13" s="209"/>
      <c r="C13" s="40" t="str">
        <f t="shared" si="6"/>
        <v>△</v>
      </c>
      <c r="D13" s="37">
        <v>1</v>
      </c>
      <c r="E13" s="38" t="s">
        <v>153</v>
      </c>
      <c r="F13" s="39">
        <v>1</v>
      </c>
      <c r="G13" s="40" t="str">
        <f t="shared" si="0"/>
        <v>○</v>
      </c>
      <c r="H13" s="37">
        <v>5</v>
      </c>
      <c r="I13" s="38" t="s">
        <v>152</v>
      </c>
      <c r="J13" s="39">
        <v>0</v>
      </c>
      <c r="K13" s="40" t="str">
        <f t="shared" si="1"/>
        <v>○</v>
      </c>
      <c r="L13" s="37">
        <v>5</v>
      </c>
      <c r="M13" s="38" t="s">
        <v>152</v>
      </c>
      <c r="N13" s="39">
        <v>1</v>
      </c>
      <c r="O13" s="40" t="str">
        <f t="shared" si="2"/>
        <v>△</v>
      </c>
      <c r="P13" s="37">
        <v>5</v>
      </c>
      <c r="Q13" s="38" t="s">
        <v>156</v>
      </c>
      <c r="R13" s="39">
        <v>5</v>
      </c>
      <c r="S13" s="40" t="str">
        <f t="shared" si="3"/>
        <v/>
      </c>
      <c r="T13" s="37"/>
      <c r="U13" s="38"/>
      <c r="V13" s="39"/>
      <c r="W13" s="40" t="str">
        <f t="shared" si="4"/>
        <v>△</v>
      </c>
      <c r="X13" s="37">
        <v>2</v>
      </c>
      <c r="Y13" s="38" t="s">
        <v>152</v>
      </c>
      <c r="Z13" s="39">
        <v>2</v>
      </c>
      <c r="AA13" s="40" t="str">
        <f t="shared" si="5"/>
        <v>○</v>
      </c>
      <c r="AB13" s="37">
        <v>11</v>
      </c>
      <c r="AC13" s="38" t="s">
        <v>153</v>
      </c>
      <c r="AD13" s="39">
        <v>1</v>
      </c>
      <c r="AE13" s="166"/>
      <c r="AF13" s="168"/>
      <c r="AG13" s="170"/>
      <c r="AH13" s="170"/>
      <c r="AI13" s="156"/>
      <c r="AJ13" s="229"/>
    </row>
    <row r="14" spans="1:36" ht="24" customHeight="1" x14ac:dyDescent="0.15">
      <c r="A14" s="206" t="s">
        <v>159</v>
      </c>
      <c r="B14" s="207"/>
      <c r="C14" s="31" t="str">
        <f t="shared" si="6"/>
        <v>○</v>
      </c>
      <c r="D14" s="32">
        <v>2</v>
      </c>
      <c r="E14" s="32" t="s">
        <v>153</v>
      </c>
      <c r="F14" s="33">
        <v>0</v>
      </c>
      <c r="G14" s="31" t="str">
        <f t="shared" si="0"/>
        <v>○</v>
      </c>
      <c r="H14" s="32">
        <v>2</v>
      </c>
      <c r="I14" s="32" t="s">
        <v>156</v>
      </c>
      <c r="J14" s="33">
        <v>1</v>
      </c>
      <c r="K14" s="31" t="str">
        <f t="shared" si="1"/>
        <v>●</v>
      </c>
      <c r="L14" s="32">
        <v>1</v>
      </c>
      <c r="M14" s="32" t="s">
        <v>152</v>
      </c>
      <c r="N14" s="33">
        <v>3</v>
      </c>
      <c r="O14" s="31" t="str">
        <f t="shared" si="2"/>
        <v>○</v>
      </c>
      <c r="P14" s="32">
        <v>5</v>
      </c>
      <c r="Q14" s="32" t="s">
        <v>153</v>
      </c>
      <c r="R14" s="33">
        <v>0</v>
      </c>
      <c r="S14" s="31" t="str">
        <f t="shared" si="3"/>
        <v>○</v>
      </c>
      <c r="T14" s="32">
        <v>3</v>
      </c>
      <c r="U14" s="32" t="s">
        <v>156</v>
      </c>
      <c r="V14" s="33">
        <v>2</v>
      </c>
      <c r="W14" s="31" t="str">
        <f t="shared" si="4"/>
        <v/>
      </c>
      <c r="X14" s="32"/>
      <c r="Y14" s="32"/>
      <c r="Z14" s="33"/>
      <c r="AA14" s="31" t="str">
        <f t="shared" si="5"/>
        <v>○</v>
      </c>
      <c r="AB14" s="32">
        <v>19</v>
      </c>
      <c r="AC14" s="32" t="s">
        <v>153</v>
      </c>
      <c r="AD14" s="33">
        <v>0</v>
      </c>
      <c r="AE14" s="165">
        <f>COUNTIF(C14:AD15,"○")*3+COUNTIF(C14:AD15,"△")</f>
        <v>25</v>
      </c>
      <c r="AF14" s="167">
        <f>D14+H14+L14+P14+T14+X14+AB14+D15+H15+L15+P15+T15+X15+AB15</f>
        <v>50</v>
      </c>
      <c r="AG14" s="169">
        <f>-(F14+J14+N14+R14+V14+Z14+AD14+F15+J15+N15+R15+V15+Z15+AD15)</f>
        <v>-18</v>
      </c>
      <c r="AH14" s="169">
        <f>AF14+AG14</f>
        <v>32</v>
      </c>
      <c r="AI14" s="155">
        <f>RANK(AE14,$AE$4:$AE$17,0)</f>
        <v>2</v>
      </c>
      <c r="AJ14" s="215">
        <v>2</v>
      </c>
    </row>
    <row r="15" spans="1:36" ht="24" customHeight="1" x14ac:dyDescent="0.15">
      <c r="A15" s="210"/>
      <c r="B15" s="211"/>
      <c r="C15" s="40" t="str">
        <f t="shared" si="6"/>
        <v>●</v>
      </c>
      <c r="D15" s="37">
        <v>2</v>
      </c>
      <c r="E15" s="38" t="s">
        <v>156</v>
      </c>
      <c r="F15" s="39">
        <v>5</v>
      </c>
      <c r="G15" s="40" t="str">
        <f t="shared" si="0"/>
        <v>○</v>
      </c>
      <c r="H15" s="37">
        <v>2</v>
      </c>
      <c r="I15" s="38" t="s">
        <v>153</v>
      </c>
      <c r="J15" s="39">
        <v>0</v>
      </c>
      <c r="K15" s="40" t="str">
        <f t="shared" si="1"/>
        <v>●</v>
      </c>
      <c r="L15" s="37">
        <v>1</v>
      </c>
      <c r="M15" s="38" t="s">
        <v>152</v>
      </c>
      <c r="N15" s="39">
        <v>2</v>
      </c>
      <c r="O15" s="40" t="str">
        <f t="shared" si="2"/>
        <v>○</v>
      </c>
      <c r="P15" s="37">
        <v>2</v>
      </c>
      <c r="Q15" s="38" t="s">
        <v>141</v>
      </c>
      <c r="R15" s="39">
        <v>0</v>
      </c>
      <c r="S15" s="40" t="str">
        <f t="shared" si="3"/>
        <v>△</v>
      </c>
      <c r="T15" s="37">
        <v>2</v>
      </c>
      <c r="U15" s="38" t="s">
        <v>152</v>
      </c>
      <c r="V15" s="39">
        <v>2</v>
      </c>
      <c r="W15" s="40" t="str">
        <f t="shared" si="4"/>
        <v/>
      </c>
      <c r="X15" s="37"/>
      <c r="Y15" s="38"/>
      <c r="Z15" s="39"/>
      <c r="AA15" s="40" t="str">
        <f t="shared" si="5"/>
        <v>○</v>
      </c>
      <c r="AB15" s="37">
        <v>9</v>
      </c>
      <c r="AC15" s="38" t="s">
        <v>152</v>
      </c>
      <c r="AD15" s="39">
        <v>3</v>
      </c>
      <c r="AE15" s="166"/>
      <c r="AF15" s="168"/>
      <c r="AG15" s="170"/>
      <c r="AH15" s="170"/>
      <c r="AI15" s="156"/>
      <c r="AJ15" s="229"/>
    </row>
    <row r="16" spans="1:36" ht="24" customHeight="1" x14ac:dyDescent="0.15">
      <c r="A16" s="208" t="s">
        <v>160</v>
      </c>
      <c r="B16" s="209"/>
      <c r="C16" s="31" t="str">
        <f t="shared" si="6"/>
        <v>●</v>
      </c>
      <c r="D16" s="32">
        <v>1</v>
      </c>
      <c r="E16" s="32" t="s">
        <v>161</v>
      </c>
      <c r="F16" s="33">
        <v>5</v>
      </c>
      <c r="G16" s="31" t="str">
        <f t="shared" si="0"/>
        <v>●</v>
      </c>
      <c r="H16" s="32">
        <v>0</v>
      </c>
      <c r="I16" s="32" t="s">
        <v>141</v>
      </c>
      <c r="J16" s="33">
        <v>9</v>
      </c>
      <c r="K16" s="31" t="str">
        <f t="shared" si="1"/>
        <v>●</v>
      </c>
      <c r="L16" s="32">
        <v>1</v>
      </c>
      <c r="M16" s="32" t="s">
        <v>161</v>
      </c>
      <c r="N16" s="33">
        <v>9</v>
      </c>
      <c r="O16" s="31" t="str">
        <f t="shared" si="2"/>
        <v>●</v>
      </c>
      <c r="P16" s="32">
        <v>0</v>
      </c>
      <c r="Q16" s="32" t="s">
        <v>152</v>
      </c>
      <c r="R16" s="33">
        <v>6</v>
      </c>
      <c r="S16" s="31" t="str">
        <f t="shared" si="3"/>
        <v>●</v>
      </c>
      <c r="T16" s="32">
        <v>1</v>
      </c>
      <c r="U16" s="32" t="s">
        <v>161</v>
      </c>
      <c r="V16" s="33">
        <v>13</v>
      </c>
      <c r="W16" s="31" t="str">
        <f t="shared" si="4"/>
        <v>●</v>
      </c>
      <c r="X16" s="32">
        <v>0</v>
      </c>
      <c r="Y16" s="32" t="s">
        <v>152</v>
      </c>
      <c r="Z16" s="33">
        <v>19</v>
      </c>
      <c r="AA16" s="31" t="str">
        <f t="shared" si="5"/>
        <v/>
      </c>
      <c r="AB16" s="32"/>
      <c r="AC16" s="32"/>
      <c r="AD16" s="33"/>
      <c r="AE16" s="165">
        <f>COUNTIF(C16:AD17,"○")*3+COUNTIF(C16:AD17,"△")</f>
        <v>0</v>
      </c>
      <c r="AF16" s="167">
        <f>D16+H16+L16+P16+T16+X16+AB16+D17+H17+L17+P17+T17+X17+AB17</f>
        <v>11</v>
      </c>
      <c r="AG16" s="169">
        <f>-(F16+J16+N16+R16+V16+Z16+AD16+F17+J17+N17+R17+V17+Z17+AD17)</f>
        <v>-107</v>
      </c>
      <c r="AH16" s="169">
        <f>AF16+AG16</f>
        <v>-96</v>
      </c>
      <c r="AI16" s="155">
        <f>RANK(AE16,$AE$4:$AE$17,0)</f>
        <v>7</v>
      </c>
      <c r="AJ16" s="215">
        <v>7</v>
      </c>
    </row>
    <row r="17" spans="1:36" ht="24" customHeight="1" thickBot="1" x14ac:dyDescent="0.2">
      <c r="A17" s="213"/>
      <c r="B17" s="214"/>
      <c r="C17" s="55" t="str">
        <f t="shared" si="6"/>
        <v>●</v>
      </c>
      <c r="D17" s="56">
        <v>0</v>
      </c>
      <c r="E17" s="57" t="s">
        <v>152</v>
      </c>
      <c r="F17" s="57">
        <v>10</v>
      </c>
      <c r="G17" s="55" t="str">
        <f t="shared" si="0"/>
        <v>●</v>
      </c>
      <c r="H17" s="56">
        <v>1</v>
      </c>
      <c r="I17" s="57" t="s">
        <v>161</v>
      </c>
      <c r="J17" s="57">
        <v>5</v>
      </c>
      <c r="K17" s="55" t="str">
        <f t="shared" si="1"/>
        <v>●</v>
      </c>
      <c r="L17" s="56">
        <v>1</v>
      </c>
      <c r="M17" s="57" t="s">
        <v>153</v>
      </c>
      <c r="N17" s="57">
        <v>4</v>
      </c>
      <c r="O17" s="55" t="str">
        <f t="shared" si="2"/>
        <v>●</v>
      </c>
      <c r="P17" s="56">
        <v>2</v>
      </c>
      <c r="Q17" s="57" t="s">
        <v>105</v>
      </c>
      <c r="R17" s="57">
        <v>7</v>
      </c>
      <c r="S17" s="55" t="str">
        <f t="shared" si="3"/>
        <v>●</v>
      </c>
      <c r="T17" s="56">
        <v>1</v>
      </c>
      <c r="U17" s="57" t="s">
        <v>152</v>
      </c>
      <c r="V17" s="57">
        <v>11</v>
      </c>
      <c r="W17" s="55" t="str">
        <f t="shared" si="4"/>
        <v>●</v>
      </c>
      <c r="X17" s="56">
        <v>3</v>
      </c>
      <c r="Y17" s="57" t="s">
        <v>141</v>
      </c>
      <c r="Z17" s="57">
        <v>9</v>
      </c>
      <c r="AA17" s="55" t="str">
        <f t="shared" si="5"/>
        <v/>
      </c>
      <c r="AB17" s="56"/>
      <c r="AC17" s="57"/>
      <c r="AD17" s="57"/>
      <c r="AE17" s="188"/>
      <c r="AF17" s="189"/>
      <c r="AG17" s="190"/>
      <c r="AH17" s="190"/>
      <c r="AI17" s="191"/>
      <c r="AJ17" s="223"/>
    </row>
    <row r="18" spans="1:36" ht="13.5" customHeight="1" x14ac:dyDescent="0.15">
      <c r="A18" s="67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7"/>
      <c r="AF18" s="68"/>
      <c r="AG18" s="68"/>
      <c r="AH18" s="68"/>
      <c r="AI18" s="69"/>
      <c r="AJ18" s="69"/>
    </row>
    <row r="19" spans="1:36" ht="13.5" customHeight="1" x14ac:dyDescent="0.15">
      <c r="A19" s="67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7"/>
      <c r="AF19" s="68"/>
      <c r="AG19" s="68"/>
      <c r="AH19" s="68"/>
      <c r="AI19" s="69"/>
      <c r="AJ19" s="69"/>
    </row>
  </sheetData>
  <mergeCells count="63">
    <mergeCell ref="AJ16:AJ17"/>
    <mergeCell ref="A16:B17"/>
    <mergeCell ref="AE16:AE17"/>
    <mergeCell ref="AF16:AF17"/>
    <mergeCell ref="AG16:AG17"/>
    <mergeCell ref="AH16:AH17"/>
    <mergeCell ref="AI16:AI17"/>
    <mergeCell ref="AJ12:AJ13"/>
    <mergeCell ref="A14:B15"/>
    <mergeCell ref="AE14:AE15"/>
    <mergeCell ref="AF14:AF15"/>
    <mergeCell ref="AG14:AG15"/>
    <mergeCell ref="AH14:AH15"/>
    <mergeCell ref="AI14:AI15"/>
    <mergeCell ref="AJ14:AJ15"/>
    <mergeCell ref="A12:B13"/>
    <mergeCell ref="AE12:AE13"/>
    <mergeCell ref="AF12:AF13"/>
    <mergeCell ref="AG12:AG13"/>
    <mergeCell ref="AH12:AH13"/>
    <mergeCell ref="AI12:AI13"/>
    <mergeCell ref="AJ8:AJ9"/>
    <mergeCell ref="A10:B11"/>
    <mergeCell ref="AE10:AE11"/>
    <mergeCell ref="AF10:AF11"/>
    <mergeCell ref="AG10:AG11"/>
    <mergeCell ref="AH10:AH11"/>
    <mergeCell ref="AI10:AI11"/>
    <mergeCell ref="AJ10:AJ11"/>
    <mergeCell ref="A8:B9"/>
    <mergeCell ref="AE8:AE9"/>
    <mergeCell ref="AF8:AF9"/>
    <mergeCell ref="AG8:AG9"/>
    <mergeCell ref="AH8:AH9"/>
    <mergeCell ref="AI8:AI9"/>
    <mergeCell ref="AJ4:AJ5"/>
    <mergeCell ref="A6:B7"/>
    <mergeCell ref="AE6:AE7"/>
    <mergeCell ref="AF6:AF7"/>
    <mergeCell ref="AG6:AG7"/>
    <mergeCell ref="AH6:AH7"/>
    <mergeCell ref="AI6:AI7"/>
    <mergeCell ref="AJ6:AJ7"/>
    <mergeCell ref="A4:B5"/>
    <mergeCell ref="AE4:AE5"/>
    <mergeCell ref="AF4:AF5"/>
    <mergeCell ref="AG4:AG5"/>
    <mergeCell ref="AH4:AH5"/>
    <mergeCell ref="AI4:AI5"/>
    <mergeCell ref="AG2:AG3"/>
    <mergeCell ref="AH2:AH3"/>
    <mergeCell ref="AI2:AI3"/>
    <mergeCell ref="AJ2:AJ3"/>
    <mergeCell ref="A1:AJ1"/>
    <mergeCell ref="C2:F3"/>
    <mergeCell ref="G2:J3"/>
    <mergeCell ref="K2:N3"/>
    <mergeCell ref="O2:R3"/>
    <mergeCell ref="S2:V3"/>
    <mergeCell ref="W2:Z3"/>
    <mergeCell ref="AA2:AD3"/>
    <mergeCell ref="AE2:AE3"/>
    <mergeCell ref="AF2:AF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3"/>
  <sheetViews>
    <sheetView workbookViewId="0">
      <selection activeCell="AT4" sqref="AT4"/>
    </sheetView>
  </sheetViews>
  <sheetFormatPr defaultRowHeight="13.5" x14ac:dyDescent="0.15"/>
  <cols>
    <col min="1" max="2" width="4.375" style="61" customWidth="1"/>
    <col min="3" max="38" width="2.5" style="61" customWidth="1"/>
    <col min="39" max="44" width="4.375" style="61" customWidth="1"/>
    <col min="45" max="249" width="9" style="61"/>
    <col min="250" max="251" width="8.125" style="61" customWidth="1"/>
    <col min="252" max="287" width="3.25" style="61" customWidth="1"/>
    <col min="288" max="293" width="10" style="61" customWidth="1"/>
    <col min="294" max="294" width="26.125" style="61" customWidth="1"/>
    <col min="295" max="295" width="9" style="61"/>
    <col min="296" max="299" width="3.5" style="61" customWidth="1"/>
    <col min="300" max="505" width="9" style="61"/>
    <col min="506" max="507" width="8.125" style="61" customWidth="1"/>
    <col min="508" max="543" width="3.25" style="61" customWidth="1"/>
    <col min="544" max="549" width="10" style="61" customWidth="1"/>
    <col min="550" max="550" width="26.125" style="61" customWidth="1"/>
    <col min="551" max="551" width="9" style="61"/>
    <col min="552" max="555" width="3.5" style="61" customWidth="1"/>
    <col min="556" max="761" width="9" style="61"/>
    <col min="762" max="763" width="8.125" style="61" customWidth="1"/>
    <col min="764" max="799" width="3.25" style="61" customWidth="1"/>
    <col min="800" max="805" width="10" style="61" customWidth="1"/>
    <col min="806" max="806" width="26.125" style="61" customWidth="1"/>
    <col min="807" max="807" width="9" style="61"/>
    <col min="808" max="811" width="3.5" style="61" customWidth="1"/>
    <col min="812" max="1017" width="9" style="61"/>
    <col min="1018" max="1019" width="8.125" style="61" customWidth="1"/>
    <col min="1020" max="1055" width="3.25" style="61" customWidth="1"/>
    <col min="1056" max="1061" width="10" style="61" customWidth="1"/>
    <col min="1062" max="1062" width="26.125" style="61" customWidth="1"/>
    <col min="1063" max="1063" width="9" style="61"/>
    <col min="1064" max="1067" width="3.5" style="61" customWidth="1"/>
    <col min="1068" max="1273" width="9" style="61"/>
    <col min="1274" max="1275" width="8.125" style="61" customWidth="1"/>
    <col min="1276" max="1311" width="3.25" style="61" customWidth="1"/>
    <col min="1312" max="1317" width="10" style="61" customWidth="1"/>
    <col min="1318" max="1318" width="26.125" style="61" customWidth="1"/>
    <col min="1319" max="1319" width="9" style="61"/>
    <col min="1320" max="1323" width="3.5" style="61" customWidth="1"/>
    <col min="1324" max="1529" width="9" style="61"/>
    <col min="1530" max="1531" width="8.125" style="61" customWidth="1"/>
    <col min="1532" max="1567" width="3.25" style="61" customWidth="1"/>
    <col min="1568" max="1573" width="10" style="61" customWidth="1"/>
    <col min="1574" max="1574" width="26.125" style="61" customWidth="1"/>
    <col min="1575" max="1575" width="9" style="61"/>
    <col min="1576" max="1579" width="3.5" style="61" customWidth="1"/>
    <col min="1580" max="1785" width="9" style="61"/>
    <col min="1786" max="1787" width="8.125" style="61" customWidth="1"/>
    <col min="1788" max="1823" width="3.25" style="61" customWidth="1"/>
    <col min="1824" max="1829" width="10" style="61" customWidth="1"/>
    <col min="1830" max="1830" width="26.125" style="61" customWidth="1"/>
    <col min="1831" max="1831" width="9" style="61"/>
    <col min="1832" max="1835" width="3.5" style="61" customWidth="1"/>
    <col min="1836" max="2041" width="9" style="61"/>
    <col min="2042" max="2043" width="8.125" style="61" customWidth="1"/>
    <col min="2044" max="2079" width="3.25" style="61" customWidth="1"/>
    <col min="2080" max="2085" width="10" style="61" customWidth="1"/>
    <col min="2086" max="2086" width="26.125" style="61" customWidth="1"/>
    <col min="2087" max="2087" width="9" style="61"/>
    <col min="2088" max="2091" width="3.5" style="61" customWidth="1"/>
    <col min="2092" max="2297" width="9" style="61"/>
    <col min="2298" max="2299" width="8.125" style="61" customWidth="1"/>
    <col min="2300" max="2335" width="3.25" style="61" customWidth="1"/>
    <col min="2336" max="2341" width="10" style="61" customWidth="1"/>
    <col min="2342" max="2342" width="26.125" style="61" customWidth="1"/>
    <col min="2343" max="2343" width="9" style="61"/>
    <col min="2344" max="2347" width="3.5" style="61" customWidth="1"/>
    <col min="2348" max="2553" width="9" style="61"/>
    <col min="2554" max="2555" width="8.125" style="61" customWidth="1"/>
    <col min="2556" max="2591" width="3.25" style="61" customWidth="1"/>
    <col min="2592" max="2597" width="10" style="61" customWidth="1"/>
    <col min="2598" max="2598" width="26.125" style="61" customWidth="1"/>
    <col min="2599" max="2599" width="9" style="61"/>
    <col min="2600" max="2603" width="3.5" style="61" customWidth="1"/>
    <col min="2604" max="2809" width="9" style="61"/>
    <col min="2810" max="2811" width="8.125" style="61" customWidth="1"/>
    <col min="2812" max="2847" width="3.25" style="61" customWidth="1"/>
    <col min="2848" max="2853" width="10" style="61" customWidth="1"/>
    <col min="2854" max="2854" width="26.125" style="61" customWidth="1"/>
    <col min="2855" max="2855" width="9" style="61"/>
    <col min="2856" max="2859" width="3.5" style="61" customWidth="1"/>
    <col min="2860" max="3065" width="9" style="61"/>
    <col min="3066" max="3067" width="8.125" style="61" customWidth="1"/>
    <col min="3068" max="3103" width="3.25" style="61" customWidth="1"/>
    <col min="3104" max="3109" width="10" style="61" customWidth="1"/>
    <col min="3110" max="3110" width="26.125" style="61" customWidth="1"/>
    <col min="3111" max="3111" width="9" style="61"/>
    <col min="3112" max="3115" width="3.5" style="61" customWidth="1"/>
    <col min="3116" max="3321" width="9" style="61"/>
    <col min="3322" max="3323" width="8.125" style="61" customWidth="1"/>
    <col min="3324" max="3359" width="3.25" style="61" customWidth="1"/>
    <col min="3360" max="3365" width="10" style="61" customWidth="1"/>
    <col min="3366" max="3366" width="26.125" style="61" customWidth="1"/>
    <col min="3367" max="3367" width="9" style="61"/>
    <col min="3368" max="3371" width="3.5" style="61" customWidth="1"/>
    <col min="3372" max="3577" width="9" style="61"/>
    <col min="3578" max="3579" width="8.125" style="61" customWidth="1"/>
    <col min="3580" max="3615" width="3.25" style="61" customWidth="1"/>
    <col min="3616" max="3621" width="10" style="61" customWidth="1"/>
    <col min="3622" max="3622" width="26.125" style="61" customWidth="1"/>
    <col min="3623" max="3623" width="9" style="61"/>
    <col min="3624" max="3627" width="3.5" style="61" customWidth="1"/>
    <col min="3628" max="3833" width="9" style="61"/>
    <col min="3834" max="3835" width="8.125" style="61" customWidth="1"/>
    <col min="3836" max="3871" width="3.25" style="61" customWidth="1"/>
    <col min="3872" max="3877" width="10" style="61" customWidth="1"/>
    <col min="3878" max="3878" width="26.125" style="61" customWidth="1"/>
    <col min="3879" max="3879" width="9" style="61"/>
    <col min="3880" max="3883" width="3.5" style="61" customWidth="1"/>
    <col min="3884" max="4089" width="9" style="61"/>
    <col min="4090" max="4091" width="8.125" style="61" customWidth="1"/>
    <col min="4092" max="4127" width="3.25" style="61" customWidth="1"/>
    <col min="4128" max="4133" width="10" style="61" customWidth="1"/>
    <col min="4134" max="4134" width="26.125" style="61" customWidth="1"/>
    <col min="4135" max="4135" width="9" style="61"/>
    <col min="4136" max="4139" width="3.5" style="61" customWidth="1"/>
    <col min="4140" max="4345" width="9" style="61"/>
    <col min="4346" max="4347" width="8.125" style="61" customWidth="1"/>
    <col min="4348" max="4383" width="3.25" style="61" customWidth="1"/>
    <col min="4384" max="4389" width="10" style="61" customWidth="1"/>
    <col min="4390" max="4390" width="26.125" style="61" customWidth="1"/>
    <col min="4391" max="4391" width="9" style="61"/>
    <col min="4392" max="4395" width="3.5" style="61" customWidth="1"/>
    <col min="4396" max="4601" width="9" style="61"/>
    <col min="4602" max="4603" width="8.125" style="61" customWidth="1"/>
    <col min="4604" max="4639" width="3.25" style="61" customWidth="1"/>
    <col min="4640" max="4645" width="10" style="61" customWidth="1"/>
    <col min="4646" max="4646" width="26.125" style="61" customWidth="1"/>
    <col min="4647" max="4647" width="9" style="61"/>
    <col min="4648" max="4651" width="3.5" style="61" customWidth="1"/>
    <col min="4652" max="4857" width="9" style="61"/>
    <col min="4858" max="4859" width="8.125" style="61" customWidth="1"/>
    <col min="4860" max="4895" width="3.25" style="61" customWidth="1"/>
    <col min="4896" max="4901" width="10" style="61" customWidth="1"/>
    <col min="4902" max="4902" width="26.125" style="61" customWidth="1"/>
    <col min="4903" max="4903" width="9" style="61"/>
    <col min="4904" max="4907" width="3.5" style="61" customWidth="1"/>
    <col min="4908" max="5113" width="9" style="61"/>
    <col min="5114" max="5115" width="8.125" style="61" customWidth="1"/>
    <col min="5116" max="5151" width="3.25" style="61" customWidth="1"/>
    <col min="5152" max="5157" width="10" style="61" customWidth="1"/>
    <col min="5158" max="5158" width="26.125" style="61" customWidth="1"/>
    <col min="5159" max="5159" width="9" style="61"/>
    <col min="5160" max="5163" width="3.5" style="61" customWidth="1"/>
    <col min="5164" max="5369" width="9" style="61"/>
    <col min="5370" max="5371" width="8.125" style="61" customWidth="1"/>
    <col min="5372" max="5407" width="3.25" style="61" customWidth="1"/>
    <col min="5408" max="5413" width="10" style="61" customWidth="1"/>
    <col min="5414" max="5414" width="26.125" style="61" customWidth="1"/>
    <col min="5415" max="5415" width="9" style="61"/>
    <col min="5416" max="5419" width="3.5" style="61" customWidth="1"/>
    <col min="5420" max="5625" width="9" style="61"/>
    <col min="5626" max="5627" width="8.125" style="61" customWidth="1"/>
    <col min="5628" max="5663" width="3.25" style="61" customWidth="1"/>
    <col min="5664" max="5669" width="10" style="61" customWidth="1"/>
    <col min="5670" max="5670" width="26.125" style="61" customWidth="1"/>
    <col min="5671" max="5671" width="9" style="61"/>
    <col min="5672" max="5675" width="3.5" style="61" customWidth="1"/>
    <col min="5676" max="5881" width="9" style="61"/>
    <col min="5882" max="5883" width="8.125" style="61" customWidth="1"/>
    <col min="5884" max="5919" width="3.25" style="61" customWidth="1"/>
    <col min="5920" max="5925" width="10" style="61" customWidth="1"/>
    <col min="5926" max="5926" width="26.125" style="61" customWidth="1"/>
    <col min="5927" max="5927" width="9" style="61"/>
    <col min="5928" max="5931" width="3.5" style="61" customWidth="1"/>
    <col min="5932" max="6137" width="9" style="61"/>
    <col min="6138" max="6139" width="8.125" style="61" customWidth="1"/>
    <col min="6140" max="6175" width="3.25" style="61" customWidth="1"/>
    <col min="6176" max="6181" width="10" style="61" customWidth="1"/>
    <col min="6182" max="6182" width="26.125" style="61" customWidth="1"/>
    <col min="6183" max="6183" width="9" style="61"/>
    <col min="6184" max="6187" width="3.5" style="61" customWidth="1"/>
    <col min="6188" max="6393" width="9" style="61"/>
    <col min="6394" max="6395" width="8.125" style="61" customWidth="1"/>
    <col min="6396" max="6431" width="3.25" style="61" customWidth="1"/>
    <col min="6432" max="6437" width="10" style="61" customWidth="1"/>
    <col min="6438" max="6438" width="26.125" style="61" customWidth="1"/>
    <col min="6439" max="6439" width="9" style="61"/>
    <col min="6440" max="6443" width="3.5" style="61" customWidth="1"/>
    <col min="6444" max="6649" width="9" style="61"/>
    <col min="6650" max="6651" width="8.125" style="61" customWidth="1"/>
    <col min="6652" max="6687" width="3.25" style="61" customWidth="1"/>
    <col min="6688" max="6693" width="10" style="61" customWidth="1"/>
    <col min="6694" max="6694" width="26.125" style="61" customWidth="1"/>
    <col min="6695" max="6695" width="9" style="61"/>
    <col min="6696" max="6699" width="3.5" style="61" customWidth="1"/>
    <col min="6700" max="6905" width="9" style="61"/>
    <col min="6906" max="6907" width="8.125" style="61" customWidth="1"/>
    <col min="6908" max="6943" width="3.25" style="61" customWidth="1"/>
    <col min="6944" max="6949" width="10" style="61" customWidth="1"/>
    <col min="6950" max="6950" width="26.125" style="61" customWidth="1"/>
    <col min="6951" max="6951" width="9" style="61"/>
    <col min="6952" max="6955" width="3.5" style="61" customWidth="1"/>
    <col min="6956" max="7161" width="9" style="61"/>
    <col min="7162" max="7163" width="8.125" style="61" customWidth="1"/>
    <col min="7164" max="7199" width="3.25" style="61" customWidth="1"/>
    <col min="7200" max="7205" width="10" style="61" customWidth="1"/>
    <col min="7206" max="7206" width="26.125" style="61" customWidth="1"/>
    <col min="7207" max="7207" width="9" style="61"/>
    <col min="7208" max="7211" width="3.5" style="61" customWidth="1"/>
    <col min="7212" max="7417" width="9" style="61"/>
    <col min="7418" max="7419" width="8.125" style="61" customWidth="1"/>
    <col min="7420" max="7455" width="3.25" style="61" customWidth="1"/>
    <col min="7456" max="7461" width="10" style="61" customWidth="1"/>
    <col min="7462" max="7462" width="26.125" style="61" customWidth="1"/>
    <col min="7463" max="7463" width="9" style="61"/>
    <col min="7464" max="7467" width="3.5" style="61" customWidth="1"/>
    <col min="7468" max="7673" width="9" style="61"/>
    <col min="7674" max="7675" width="8.125" style="61" customWidth="1"/>
    <col min="7676" max="7711" width="3.25" style="61" customWidth="1"/>
    <col min="7712" max="7717" width="10" style="61" customWidth="1"/>
    <col min="7718" max="7718" width="26.125" style="61" customWidth="1"/>
    <col min="7719" max="7719" width="9" style="61"/>
    <col min="7720" max="7723" width="3.5" style="61" customWidth="1"/>
    <col min="7724" max="7929" width="9" style="61"/>
    <col min="7930" max="7931" width="8.125" style="61" customWidth="1"/>
    <col min="7932" max="7967" width="3.25" style="61" customWidth="1"/>
    <col min="7968" max="7973" width="10" style="61" customWidth="1"/>
    <col min="7974" max="7974" width="26.125" style="61" customWidth="1"/>
    <col min="7975" max="7975" width="9" style="61"/>
    <col min="7976" max="7979" width="3.5" style="61" customWidth="1"/>
    <col min="7980" max="8185" width="9" style="61"/>
    <col min="8186" max="8187" width="8.125" style="61" customWidth="1"/>
    <col min="8188" max="8223" width="3.25" style="61" customWidth="1"/>
    <col min="8224" max="8229" width="10" style="61" customWidth="1"/>
    <col min="8230" max="8230" width="26.125" style="61" customWidth="1"/>
    <col min="8231" max="8231" width="9" style="61"/>
    <col min="8232" max="8235" width="3.5" style="61" customWidth="1"/>
    <col min="8236" max="8441" width="9" style="61"/>
    <col min="8442" max="8443" width="8.125" style="61" customWidth="1"/>
    <col min="8444" max="8479" width="3.25" style="61" customWidth="1"/>
    <col min="8480" max="8485" width="10" style="61" customWidth="1"/>
    <col min="8486" max="8486" width="26.125" style="61" customWidth="1"/>
    <col min="8487" max="8487" width="9" style="61"/>
    <col min="8488" max="8491" width="3.5" style="61" customWidth="1"/>
    <col min="8492" max="8697" width="9" style="61"/>
    <col min="8698" max="8699" width="8.125" style="61" customWidth="1"/>
    <col min="8700" max="8735" width="3.25" style="61" customWidth="1"/>
    <col min="8736" max="8741" width="10" style="61" customWidth="1"/>
    <col min="8742" max="8742" width="26.125" style="61" customWidth="1"/>
    <col min="8743" max="8743" width="9" style="61"/>
    <col min="8744" max="8747" width="3.5" style="61" customWidth="1"/>
    <col min="8748" max="8953" width="9" style="61"/>
    <col min="8954" max="8955" width="8.125" style="61" customWidth="1"/>
    <col min="8956" max="8991" width="3.25" style="61" customWidth="1"/>
    <col min="8992" max="8997" width="10" style="61" customWidth="1"/>
    <col min="8998" max="8998" width="26.125" style="61" customWidth="1"/>
    <col min="8999" max="8999" width="9" style="61"/>
    <col min="9000" max="9003" width="3.5" style="61" customWidth="1"/>
    <col min="9004" max="9209" width="9" style="61"/>
    <col min="9210" max="9211" width="8.125" style="61" customWidth="1"/>
    <col min="9212" max="9247" width="3.25" style="61" customWidth="1"/>
    <col min="9248" max="9253" width="10" style="61" customWidth="1"/>
    <col min="9254" max="9254" width="26.125" style="61" customWidth="1"/>
    <col min="9255" max="9255" width="9" style="61"/>
    <col min="9256" max="9259" width="3.5" style="61" customWidth="1"/>
    <col min="9260" max="9465" width="9" style="61"/>
    <col min="9466" max="9467" width="8.125" style="61" customWidth="1"/>
    <col min="9468" max="9503" width="3.25" style="61" customWidth="1"/>
    <col min="9504" max="9509" width="10" style="61" customWidth="1"/>
    <col min="9510" max="9510" width="26.125" style="61" customWidth="1"/>
    <col min="9511" max="9511" width="9" style="61"/>
    <col min="9512" max="9515" width="3.5" style="61" customWidth="1"/>
    <col min="9516" max="9721" width="9" style="61"/>
    <col min="9722" max="9723" width="8.125" style="61" customWidth="1"/>
    <col min="9724" max="9759" width="3.25" style="61" customWidth="1"/>
    <col min="9760" max="9765" width="10" style="61" customWidth="1"/>
    <col min="9766" max="9766" width="26.125" style="61" customWidth="1"/>
    <col min="9767" max="9767" width="9" style="61"/>
    <col min="9768" max="9771" width="3.5" style="61" customWidth="1"/>
    <col min="9772" max="9977" width="9" style="61"/>
    <col min="9978" max="9979" width="8.125" style="61" customWidth="1"/>
    <col min="9980" max="10015" width="3.25" style="61" customWidth="1"/>
    <col min="10016" max="10021" width="10" style="61" customWidth="1"/>
    <col min="10022" max="10022" width="26.125" style="61" customWidth="1"/>
    <col min="10023" max="10023" width="9" style="61"/>
    <col min="10024" max="10027" width="3.5" style="61" customWidth="1"/>
    <col min="10028" max="10233" width="9" style="61"/>
    <col min="10234" max="10235" width="8.125" style="61" customWidth="1"/>
    <col min="10236" max="10271" width="3.25" style="61" customWidth="1"/>
    <col min="10272" max="10277" width="10" style="61" customWidth="1"/>
    <col min="10278" max="10278" width="26.125" style="61" customWidth="1"/>
    <col min="10279" max="10279" width="9" style="61"/>
    <col min="10280" max="10283" width="3.5" style="61" customWidth="1"/>
    <col min="10284" max="10489" width="9" style="61"/>
    <col min="10490" max="10491" width="8.125" style="61" customWidth="1"/>
    <col min="10492" max="10527" width="3.25" style="61" customWidth="1"/>
    <col min="10528" max="10533" width="10" style="61" customWidth="1"/>
    <col min="10534" max="10534" width="26.125" style="61" customWidth="1"/>
    <col min="10535" max="10535" width="9" style="61"/>
    <col min="10536" max="10539" width="3.5" style="61" customWidth="1"/>
    <col min="10540" max="10745" width="9" style="61"/>
    <col min="10746" max="10747" width="8.125" style="61" customWidth="1"/>
    <col min="10748" max="10783" width="3.25" style="61" customWidth="1"/>
    <col min="10784" max="10789" width="10" style="61" customWidth="1"/>
    <col min="10790" max="10790" width="26.125" style="61" customWidth="1"/>
    <col min="10791" max="10791" width="9" style="61"/>
    <col min="10792" max="10795" width="3.5" style="61" customWidth="1"/>
    <col min="10796" max="11001" width="9" style="61"/>
    <col min="11002" max="11003" width="8.125" style="61" customWidth="1"/>
    <col min="11004" max="11039" width="3.25" style="61" customWidth="1"/>
    <col min="11040" max="11045" width="10" style="61" customWidth="1"/>
    <col min="11046" max="11046" width="26.125" style="61" customWidth="1"/>
    <col min="11047" max="11047" width="9" style="61"/>
    <col min="11048" max="11051" width="3.5" style="61" customWidth="1"/>
    <col min="11052" max="11257" width="9" style="61"/>
    <col min="11258" max="11259" width="8.125" style="61" customWidth="1"/>
    <col min="11260" max="11295" width="3.25" style="61" customWidth="1"/>
    <col min="11296" max="11301" width="10" style="61" customWidth="1"/>
    <col min="11302" max="11302" width="26.125" style="61" customWidth="1"/>
    <col min="11303" max="11303" width="9" style="61"/>
    <col min="11304" max="11307" width="3.5" style="61" customWidth="1"/>
    <col min="11308" max="11513" width="9" style="61"/>
    <col min="11514" max="11515" width="8.125" style="61" customWidth="1"/>
    <col min="11516" max="11551" width="3.25" style="61" customWidth="1"/>
    <col min="11552" max="11557" width="10" style="61" customWidth="1"/>
    <col min="11558" max="11558" width="26.125" style="61" customWidth="1"/>
    <col min="11559" max="11559" width="9" style="61"/>
    <col min="11560" max="11563" width="3.5" style="61" customWidth="1"/>
    <col min="11564" max="11769" width="9" style="61"/>
    <col min="11770" max="11771" width="8.125" style="61" customWidth="1"/>
    <col min="11772" max="11807" width="3.25" style="61" customWidth="1"/>
    <col min="11808" max="11813" width="10" style="61" customWidth="1"/>
    <col min="11814" max="11814" width="26.125" style="61" customWidth="1"/>
    <col min="11815" max="11815" width="9" style="61"/>
    <col min="11816" max="11819" width="3.5" style="61" customWidth="1"/>
    <col min="11820" max="12025" width="9" style="61"/>
    <col min="12026" max="12027" width="8.125" style="61" customWidth="1"/>
    <col min="12028" max="12063" width="3.25" style="61" customWidth="1"/>
    <col min="12064" max="12069" width="10" style="61" customWidth="1"/>
    <col min="12070" max="12070" width="26.125" style="61" customWidth="1"/>
    <col min="12071" max="12071" width="9" style="61"/>
    <col min="12072" max="12075" width="3.5" style="61" customWidth="1"/>
    <col min="12076" max="12281" width="9" style="61"/>
    <col min="12282" max="12283" width="8.125" style="61" customWidth="1"/>
    <col min="12284" max="12319" width="3.25" style="61" customWidth="1"/>
    <col min="12320" max="12325" width="10" style="61" customWidth="1"/>
    <col min="12326" max="12326" width="26.125" style="61" customWidth="1"/>
    <col min="12327" max="12327" width="9" style="61"/>
    <col min="12328" max="12331" width="3.5" style="61" customWidth="1"/>
    <col min="12332" max="12537" width="9" style="61"/>
    <col min="12538" max="12539" width="8.125" style="61" customWidth="1"/>
    <col min="12540" max="12575" width="3.25" style="61" customWidth="1"/>
    <col min="12576" max="12581" width="10" style="61" customWidth="1"/>
    <col min="12582" max="12582" width="26.125" style="61" customWidth="1"/>
    <col min="12583" max="12583" width="9" style="61"/>
    <col min="12584" max="12587" width="3.5" style="61" customWidth="1"/>
    <col min="12588" max="12793" width="9" style="61"/>
    <col min="12794" max="12795" width="8.125" style="61" customWidth="1"/>
    <col min="12796" max="12831" width="3.25" style="61" customWidth="1"/>
    <col min="12832" max="12837" width="10" style="61" customWidth="1"/>
    <col min="12838" max="12838" width="26.125" style="61" customWidth="1"/>
    <col min="12839" max="12839" width="9" style="61"/>
    <col min="12840" max="12843" width="3.5" style="61" customWidth="1"/>
    <col min="12844" max="13049" width="9" style="61"/>
    <col min="13050" max="13051" width="8.125" style="61" customWidth="1"/>
    <col min="13052" max="13087" width="3.25" style="61" customWidth="1"/>
    <col min="13088" max="13093" width="10" style="61" customWidth="1"/>
    <col min="13094" max="13094" width="26.125" style="61" customWidth="1"/>
    <col min="13095" max="13095" width="9" style="61"/>
    <col min="13096" max="13099" width="3.5" style="61" customWidth="1"/>
    <col min="13100" max="13305" width="9" style="61"/>
    <col min="13306" max="13307" width="8.125" style="61" customWidth="1"/>
    <col min="13308" max="13343" width="3.25" style="61" customWidth="1"/>
    <col min="13344" max="13349" width="10" style="61" customWidth="1"/>
    <col min="13350" max="13350" width="26.125" style="61" customWidth="1"/>
    <col min="13351" max="13351" width="9" style="61"/>
    <col min="13352" max="13355" width="3.5" style="61" customWidth="1"/>
    <col min="13356" max="13561" width="9" style="61"/>
    <col min="13562" max="13563" width="8.125" style="61" customWidth="1"/>
    <col min="13564" max="13599" width="3.25" style="61" customWidth="1"/>
    <col min="13600" max="13605" width="10" style="61" customWidth="1"/>
    <col min="13606" max="13606" width="26.125" style="61" customWidth="1"/>
    <col min="13607" max="13607" width="9" style="61"/>
    <col min="13608" max="13611" width="3.5" style="61" customWidth="1"/>
    <col min="13612" max="13817" width="9" style="61"/>
    <col min="13818" max="13819" width="8.125" style="61" customWidth="1"/>
    <col min="13820" max="13855" width="3.25" style="61" customWidth="1"/>
    <col min="13856" max="13861" width="10" style="61" customWidth="1"/>
    <col min="13862" max="13862" width="26.125" style="61" customWidth="1"/>
    <col min="13863" max="13863" width="9" style="61"/>
    <col min="13864" max="13867" width="3.5" style="61" customWidth="1"/>
    <col min="13868" max="14073" width="9" style="61"/>
    <col min="14074" max="14075" width="8.125" style="61" customWidth="1"/>
    <col min="14076" max="14111" width="3.25" style="61" customWidth="1"/>
    <col min="14112" max="14117" width="10" style="61" customWidth="1"/>
    <col min="14118" max="14118" width="26.125" style="61" customWidth="1"/>
    <col min="14119" max="14119" width="9" style="61"/>
    <col min="14120" max="14123" width="3.5" style="61" customWidth="1"/>
    <col min="14124" max="14329" width="9" style="61"/>
    <col min="14330" max="14331" width="8.125" style="61" customWidth="1"/>
    <col min="14332" max="14367" width="3.25" style="61" customWidth="1"/>
    <col min="14368" max="14373" width="10" style="61" customWidth="1"/>
    <col min="14374" max="14374" width="26.125" style="61" customWidth="1"/>
    <col min="14375" max="14375" width="9" style="61"/>
    <col min="14376" max="14379" width="3.5" style="61" customWidth="1"/>
    <col min="14380" max="14585" width="9" style="61"/>
    <col min="14586" max="14587" width="8.125" style="61" customWidth="1"/>
    <col min="14588" max="14623" width="3.25" style="61" customWidth="1"/>
    <col min="14624" max="14629" width="10" style="61" customWidth="1"/>
    <col min="14630" max="14630" width="26.125" style="61" customWidth="1"/>
    <col min="14631" max="14631" width="9" style="61"/>
    <col min="14632" max="14635" width="3.5" style="61" customWidth="1"/>
    <col min="14636" max="14841" width="9" style="61"/>
    <col min="14842" max="14843" width="8.125" style="61" customWidth="1"/>
    <col min="14844" max="14879" width="3.25" style="61" customWidth="1"/>
    <col min="14880" max="14885" width="10" style="61" customWidth="1"/>
    <col min="14886" max="14886" width="26.125" style="61" customWidth="1"/>
    <col min="14887" max="14887" width="9" style="61"/>
    <col min="14888" max="14891" width="3.5" style="61" customWidth="1"/>
    <col min="14892" max="15097" width="9" style="61"/>
    <col min="15098" max="15099" width="8.125" style="61" customWidth="1"/>
    <col min="15100" max="15135" width="3.25" style="61" customWidth="1"/>
    <col min="15136" max="15141" width="10" style="61" customWidth="1"/>
    <col min="15142" max="15142" width="26.125" style="61" customWidth="1"/>
    <col min="15143" max="15143" width="9" style="61"/>
    <col min="15144" max="15147" width="3.5" style="61" customWidth="1"/>
    <col min="15148" max="15353" width="9" style="61"/>
    <col min="15354" max="15355" width="8.125" style="61" customWidth="1"/>
    <col min="15356" max="15391" width="3.25" style="61" customWidth="1"/>
    <col min="15392" max="15397" width="10" style="61" customWidth="1"/>
    <col min="15398" max="15398" width="26.125" style="61" customWidth="1"/>
    <col min="15399" max="15399" width="9" style="61"/>
    <col min="15400" max="15403" width="3.5" style="61" customWidth="1"/>
    <col min="15404" max="15609" width="9" style="61"/>
    <col min="15610" max="15611" width="8.125" style="61" customWidth="1"/>
    <col min="15612" max="15647" width="3.25" style="61" customWidth="1"/>
    <col min="15648" max="15653" width="10" style="61" customWidth="1"/>
    <col min="15654" max="15654" width="26.125" style="61" customWidth="1"/>
    <col min="15655" max="15655" width="9" style="61"/>
    <col min="15656" max="15659" width="3.5" style="61" customWidth="1"/>
    <col min="15660" max="15865" width="9" style="61"/>
    <col min="15866" max="15867" width="8.125" style="61" customWidth="1"/>
    <col min="15868" max="15903" width="3.25" style="61" customWidth="1"/>
    <col min="15904" max="15909" width="10" style="61" customWidth="1"/>
    <col min="15910" max="15910" width="26.125" style="61" customWidth="1"/>
    <col min="15911" max="15911" width="9" style="61"/>
    <col min="15912" max="15915" width="3.5" style="61" customWidth="1"/>
    <col min="15916" max="16121" width="9" style="61"/>
    <col min="16122" max="16123" width="8.125" style="61" customWidth="1"/>
    <col min="16124" max="16159" width="3.25" style="61" customWidth="1"/>
    <col min="16160" max="16165" width="10" style="61" customWidth="1"/>
    <col min="16166" max="16166" width="26.125" style="61" customWidth="1"/>
    <col min="16167" max="16167" width="9" style="61"/>
    <col min="16168" max="16171" width="3.5" style="61" customWidth="1"/>
    <col min="16172" max="16384" width="9" style="61"/>
  </cols>
  <sheetData>
    <row r="1" spans="1:44" ht="42.75" thickBot="1" x14ac:dyDescent="0.45">
      <c r="A1" s="143" t="s">
        <v>162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</row>
    <row r="2" spans="1:44" ht="22.5" customHeight="1" x14ac:dyDescent="0.15">
      <c r="A2" s="62"/>
      <c r="B2" s="63" t="s">
        <v>88</v>
      </c>
      <c r="C2" s="230" t="str">
        <f>A4</f>
        <v>南条</v>
      </c>
      <c r="D2" s="231"/>
      <c r="E2" s="231"/>
      <c r="F2" s="232"/>
      <c r="G2" s="230" t="str">
        <f>A6</f>
        <v>勝山中部</v>
      </c>
      <c r="H2" s="231"/>
      <c r="I2" s="231"/>
      <c r="J2" s="231"/>
      <c r="K2" s="230" t="str">
        <f>A8</f>
        <v>勝山南部</v>
      </c>
      <c r="L2" s="231"/>
      <c r="M2" s="231"/>
      <c r="N2" s="231"/>
      <c r="O2" s="230" t="str">
        <f>A10</f>
        <v>永平寺</v>
      </c>
      <c r="P2" s="231"/>
      <c r="Q2" s="231"/>
      <c r="R2" s="231"/>
      <c r="S2" s="230" t="str">
        <f>A12</f>
        <v>陽明</v>
      </c>
      <c r="T2" s="231"/>
      <c r="U2" s="231"/>
      <c r="V2" s="231"/>
      <c r="W2" s="230" t="str">
        <f>A14</f>
        <v>芦原Ⅱ</v>
      </c>
      <c r="X2" s="231"/>
      <c r="Y2" s="231"/>
      <c r="Z2" s="231"/>
      <c r="AA2" s="230" t="str">
        <f>A16</f>
        <v>武生六</v>
      </c>
      <c r="AB2" s="231"/>
      <c r="AC2" s="231"/>
      <c r="AD2" s="231"/>
      <c r="AE2" s="230" t="str">
        <f>A18</f>
        <v>高志</v>
      </c>
      <c r="AF2" s="231"/>
      <c r="AG2" s="231"/>
      <c r="AH2" s="231"/>
      <c r="AI2" s="230" t="str">
        <f>A20</f>
        <v>ﾊﾟﾄﾘｱｰﾚ
SABAE</v>
      </c>
      <c r="AJ2" s="231"/>
      <c r="AK2" s="231"/>
      <c r="AL2" s="232"/>
      <c r="AM2" s="173" t="s">
        <v>98</v>
      </c>
      <c r="AN2" s="175" t="s">
        <v>99</v>
      </c>
      <c r="AO2" s="175" t="s">
        <v>100</v>
      </c>
      <c r="AP2" s="175" t="s">
        <v>101</v>
      </c>
      <c r="AQ2" s="203" t="s">
        <v>102</v>
      </c>
      <c r="AR2" s="204" t="s">
        <v>103</v>
      </c>
    </row>
    <row r="3" spans="1:44" ht="22.5" customHeight="1" x14ac:dyDescent="0.15">
      <c r="A3" s="64" t="s">
        <v>104</v>
      </c>
      <c r="B3" s="65"/>
      <c r="C3" s="233"/>
      <c r="D3" s="234"/>
      <c r="E3" s="234"/>
      <c r="F3" s="235"/>
      <c r="G3" s="233"/>
      <c r="H3" s="234"/>
      <c r="I3" s="234"/>
      <c r="J3" s="234"/>
      <c r="K3" s="233"/>
      <c r="L3" s="234"/>
      <c r="M3" s="234"/>
      <c r="N3" s="234"/>
      <c r="O3" s="233"/>
      <c r="P3" s="234"/>
      <c r="Q3" s="234"/>
      <c r="R3" s="234"/>
      <c r="S3" s="233"/>
      <c r="T3" s="234"/>
      <c r="U3" s="234"/>
      <c r="V3" s="234"/>
      <c r="W3" s="233"/>
      <c r="X3" s="234"/>
      <c r="Y3" s="234"/>
      <c r="Z3" s="234"/>
      <c r="AA3" s="233"/>
      <c r="AB3" s="234"/>
      <c r="AC3" s="234"/>
      <c r="AD3" s="234"/>
      <c r="AE3" s="233"/>
      <c r="AF3" s="234"/>
      <c r="AG3" s="234"/>
      <c r="AH3" s="234"/>
      <c r="AI3" s="233"/>
      <c r="AJ3" s="234"/>
      <c r="AK3" s="234"/>
      <c r="AL3" s="235"/>
      <c r="AM3" s="174"/>
      <c r="AN3" s="176"/>
      <c r="AO3" s="176"/>
      <c r="AP3" s="176"/>
      <c r="AQ3" s="180"/>
      <c r="AR3" s="205"/>
    </row>
    <row r="4" spans="1:44" ht="22.5" customHeight="1" x14ac:dyDescent="0.15">
      <c r="A4" s="240" t="s">
        <v>163</v>
      </c>
      <c r="B4" s="241"/>
      <c r="C4" s="31"/>
      <c r="D4" s="32"/>
      <c r="E4" s="32"/>
      <c r="F4" s="33"/>
      <c r="G4" s="31" t="str">
        <f t="shared" ref="G4:G19" si="0">IF(H4="","",IF(H4=J4,"△",IF(H4&gt;J4,"○","●")))</f>
        <v>●</v>
      </c>
      <c r="H4" s="32">
        <v>0</v>
      </c>
      <c r="I4" s="32" t="s">
        <v>108</v>
      </c>
      <c r="J4" s="33">
        <v>2</v>
      </c>
      <c r="K4" s="31" t="str">
        <f t="shared" ref="K4:K19" si="1">IF(L4="","",IF(L4=N4,"△",IF(L4&gt;N4,"○","●")))</f>
        <v>○</v>
      </c>
      <c r="L4" s="32">
        <v>5</v>
      </c>
      <c r="M4" s="32" t="s">
        <v>108</v>
      </c>
      <c r="N4" s="33">
        <v>2</v>
      </c>
      <c r="O4" s="31" t="str">
        <f t="shared" ref="O4:O19" si="2">IF(P4="","",IF(P4=R4,"△",IF(P4&gt;R4,"○","●")))</f>
        <v>●</v>
      </c>
      <c r="P4" s="32">
        <v>0</v>
      </c>
      <c r="Q4" s="32" t="s">
        <v>108</v>
      </c>
      <c r="R4" s="33">
        <v>1</v>
      </c>
      <c r="S4" s="31" t="str">
        <f t="shared" ref="S4:S19" si="3">IF(T4="","",IF(T4=V4,"△",IF(T4&gt;V4,"○","●")))</f>
        <v>○</v>
      </c>
      <c r="T4" s="32">
        <v>4</v>
      </c>
      <c r="U4" s="32" t="s">
        <v>108</v>
      </c>
      <c r="V4" s="33">
        <v>0</v>
      </c>
      <c r="W4" s="31" t="str">
        <f t="shared" ref="W4:W19" si="4">IF(X4="","",IF(X4=Z4,"△",IF(X4&gt;Z4,"○","●")))</f>
        <v>○</v>
      </c>
      <c r="X4" s="32">
        <v>3</v>
      </c>
      <c r="Y4" s="32" t="s">
        <v>108</v>
      </c>
      <c r="Z4" s="33">
        <v>1</v>
      </c>
      <c r="AA4" s="31" t="str">
        <f t="shared" ref="AA4:AA19" si="5">IF(AB4="","",IF(AB4=AD4,"△",IF(AB4&gt;AD4,"○","●")))</f>
        <v>○</v>
      </c>
      <c r="AB4" s="32">
        <v>4</v>
      </c>
      <c r="AC4" s="32" t="s">
        <v>108</v>
      </c>
      <c r="AD4" s="33">
        <v>0</v>
      </c>
      <c r="AE4" s="31" t="str">
        <f t="shared" ref="AE4:AE20" si="6">IF(AF4="","",IF(AF4=AH4,"△",IF(AF4&gt;AH4,"○","●")))</f>
        <v>○</v>
      </c>
      <c r="AF4" s="32">
        <v>6</v>
      </c>
      <c r="AG4" s="32" t="s">
        <v>108</v>
      </c>
      <c r="AH4" s="32">
        <v>1</v>
      </c>
      <c r="AI4" s="31" t="str">
        <f>IF(AJ4="","",IF(AJ4=AL4,"△",IF(AJ4&gt;AL4,"○","●")))</f>
        <v>○</v>
      </c>
      <c r="AJ4" s="32">
        <v>12</v>
      </c>
      <c r="AK4" s="32" t="s">
        <v>108</v>
      </c>
      <c r="AL4" s="33">
        <v>1</v>
      </c>
      <c r="AM4" s="244">
        <f>COUNTIF(C4:AL5,"○")*3+COUNTIF(C4:AL5,"△")</f>
        <v>39</v>
      </c>
      <c r="AN4" s="246">
        <f>D4+H4+L4+P4+T4+X4+AB4+AF4+D5+H5+L5+P5+T5+X5+AB5+AF5+AJ4+AJ5</f>
        <v>88</v>
      </c>
      <c r="AO4" s="248">
        <f>-(F4+J4+N4+R4+V4+Z4+AD4+AH4+F5+J5+N5+R5+V5+Z5+AD5+AH5+AL4+AL5)</f>
        <v>-15</v>
      </c>
      <c r="AP4" s="248">
        <f>AN4+AO4</f>
        <v>73</v>
      </c>
      <c r="AQ4" s="236">
        <f>RANK(AM4,$AM$4:$AM$21,0)</f>
        <v>2</v>
      </c>
      <c r="AR4" s="238">
        <v>2</v>
      </c>
    </row>
    <row r="5" spans="1:44" ht="22.5" customHeight="1" x14ac:dyDescent="0.15">
      <c r="A5" s="242"/>
      <c r="B5" s="243"/>
      <c r="C5" s="36"/>
      <c r="D5" s="37"/>
      <c r="E5" s="38"/>
      <c r="F5" s="39"/>
      <c r="G5" s="40" t="str">
        <f t="shared" si="0"/>
        <v>●</v>
      </c>
      <c r="H5" s="37">
        <v>0</v>
      </c>
      <c r="I5" s="38" t="s">
        <v>108</v>
      </c>
      <c r="J5" s="39">
        <v>5</v>
      </c>
      <c r="K5" s="40" t="str">
        <f t="shared" si="1"/>
        <v>○</v>
      </c>
      <c r="L5" s="37">
        <v>9</v>
      </c>
      <c r="M5" s="38" t="s">
        <v>108</v>
      </c>
      <c r="N5" s="39">
        <v>0</v>
      </c>
      <c r="O5" s="40" t="str">
        <f t="shared" si="2"/>
        <v>○</v>
      </c>
      <c r="P5" s="37">
        <v>8</v>
      </c>
      <c r="Q5" s="38" t="s">
        <v>108</v>
      </c>
      <c r="R5" s="39">
        <v>0</v>
      </c>
      <c r="S5" s="40" t="str">
        <f t="shared" si="3"/>
        <v>○</v>
      </c>
      <c r="T5" s="37">
        <v>2</v>
      </c>
      <c r="U5" s="38" t="s">
        <v>108</v>
      </c>
      <c r="V5" s="39">
        <v>0</v>
      </c>
      <c r="W5" s="40" t="str">
        <f t="shared" si="4"/>
        <v>○</v>
      </c>
      <c r="X5" s="37">
        <v>4</v>
      </c>
      <c r="Y5" s="38" t="s">
        <v>108</v>
      </c>
      <c r="Z5" s="39">
        <v>0</v>
      </c>
      <c r="AA5" s="40" t="str">
        <f t="shared" si="5"/>
        <v>○</v>
      </c>
      <c r="AB5" s="37">
        <v>16</v>
      </c>
      <c r="AC5" s="38" t="s">
        <v>108</v>
      </c>
      <c r="AD5" s="39">
        <v>0</v>
      </c>
      <c r="AE5" s="40" t="str">
        <f t="shared" si="6"/>
        <v>○</v>
      </c>
      <c r="AF5" s="37">
        <v>6</v>
      </c>
      <c r="AG5" s="38" t="s">
        <v>108</v>
      </c>
      <c r="AH5" s="39">
        <v>2</v>
      </c>
      <c r="AI5" s="40" t="str">
        <f t="shared" ref="AI5:AI19" si="7">IF(AJ5="","",IF(AJ5=AL5,"△",IF(AJ5&gt;AL5,"○","●")))</f>
        <v>○</v>
      </c>
      <c r="AJ5" s="37">
        <v>9</v>
      </c>
      <c r="AK5" s="38" t="s">
        <v>108</v>
      </c>
      <c r="AL5" s="41">
        <v>0</v>
      </c>
      <c r="AM5" s="245"/>
      <c r="AN5" s="247"/>
      <c r="AO5" s="249"/>
      <c r="AP5" s="249"/>
      <c r="AQ5" s="237"/>
      <c r="AR5" s="239"/>
    </row>
    <row r="6" spans="1:44" ht="22.5" customHeight="1" x14ac:dyDescent="0.15">
      <c r="A6" s="240" t="s">
        <v>164</v>
      </c>
      <c r="B6" s="241"/>
      <c r="C6" s="31" t="str">
        <f t="shared" ref="C6:C19" si="8">IF(D6="","",IF(D6=F6,"△",IF(D6&gt;F6,"○","●")))</f>
        <v>○</v>
      </c>
      <c r="D6" s="32">
        <v>2</v>
      </c>
      <c r="E6" s="32" t="s">
        <v>108</v>
      </c>
      <c r="F6" s="33">
        <v>0</v>
      </c>
      <c r="G6" s="31" t="str">
        <f t="shared" si="0"/>
        <v/>
      </c>
      <c r="H6" s="32"/>
      <c r="I6" s="32"/>
      <c r="J6" s="33"/>
      <c r="K6" s="31" t="str">
        <f t="shared" si="1"/>
        <v>○</v>
      </c>
      <c r="L6" s="32">
        <v>6</v>
      </c>
      <c r="M6" s="32" t="s">
        <v>165</v>
      </c>
      <c r="N6" s="33">
        <v>0</v>
      </c>
      <c r="O6" s="31" t="str">
        <f t="shared" si="2"/>
        <v>●</v>
      </c>
      <c r="P6" s="32">
        <v>0</v>
      </c>
      <c r="Q6" s="32" t="s">
        <v>108</v>
      </c>
      <c r="R6" s="33">
        <v>3</v>
      </c>
      <c r="S6" s="31" t="str">
        <f t="shared" si="3"/>
        <v>○</v>
      </c>
      <c r="T6" s="32">
        <v>7</v>
      </c>
      <c r="U6" s="32" t="s">
        <v>108</v>
      </c>
      <c r="V6" s="33">
        <v>0</v>
      </c>
      <c r="W6" s="31" t="str">
        <f t="shared" si="4"/>
        <v>○</v>
      </c>
      <c r="X6" s="32">
        <v>2</v>
      </c>
      <c r="Y6" s="32" t="s">
        <v>108</v>
      </c>
      <c r="Z6" s="33">
        <v>1</v>
      </c>
      <c r="AA6" s="31" t="str">
        <f t="shared" si="5"/>
        <v>○</v>
      </c>
      <c r="AB6" s="32">
        <v>6</v>
      </c>
      <c r="AC6" s="32" t="s">
        <v>108</v>
      </c>
      <c r="AD6" s="33">
        <v>0</v>
      </c>
      <c r="AE6" s="31" t="str">
        <f t="shared" si="6"/>
        <v>○</v>
      </c>
      <c r="AF6" s="32">
        <v>12</v>
      </c>
      <c r="AG6" s="32" t="s">
        <v>108</v>
      </c>
      <c r="AH6" s="32">
        <v>0</v>
      </c>
      <c r="AI6" s="31" t="str">
        <f t="shared" si="7"/>
        <v>○</v>
      </c>
      <c r="AJ6" s="32">
        <v>6</v>
      </c>
      <c r="AK6" s="32" t="s">
        <v>108</v>
      </c>
      <c r="AL6" s="33">
        <v>1</v>
      </c>
      <c r="AM6" s="244">
        <f>COUNTIF(C6:AL7,"○")*3+COUNTIF(C6:AL7,"△")</f>
        <v>42</v>
      </c>
      <c r="AN6" s="246">
        <f>D6+H6+L6+P6+T6+X6+AB6+AF6+D7+H7+L7+P7+T7+X7+AB7+AF7+AJ6+AJ7</f>
        <v>75</v>
      </c>
      <c r="AO6" s="248">
        <f>-(F6+J6+N6+R6+V6+Z6+AD6+AH6+F7+J7+N7+R7+V7+Z7+AD7+AH7+AL6+AL7)</f>
        <v>-8</v>
      </c>
      <c r="AP6" s="248">
        <f>AN6+AO6</f>
        <v>67</v>
      </c>
      <c r="AQ6" s="236">
        <f>RANK(AM6,$AM$4:$AM$21,0)</f>
        <v>1</v>
      </c>
      <c r="AR6" s="238">
        <v>1</v>
      </c>
    </row>
    <row r="7" spans="1:44" ht="22.5" customHeight="1" x14ac:dyDescent="0.15">
      <c r="A7" s="250"/>
      <c r="B7" s="251"/>
      <c r="C7" s="40" t="str">
        <f t="shared" si="8"/>
        <v>○</v>
      </c>
      <c r="D7" s="37">
        <v>5</v>
      </c>
      <c r="E7" s="38" t="s">
        <v>108</v>
      </c>
      <c r="F7" s="39">
        <v>0</v>
      </c>
      <c r="G7" s="40" t="str">
        <f t="shared" si="0"/>
        <v/>
      </c>
      <c r="H7" s="37"/>
      <c r="I7" s="38"/>
      <c r="J7" s="39"/>
      <c r="K7" s="40" t="str">
        <f t="shared" si="1"/>
        <v>○</v>
      </c>
      <c r="L7" s="37">
        <v>7</v>
      </c>
      <c r="M7" s="38" t="s">
        <v>108</v>
      </c>
      <c r="N7" s="39">
        <v>0</v>
      </c>
      <c r="O7" s="40" t="str">
        <f t="shared" si="2"/>
        <v>○</v>
      </c>
      <c r="P7" s="37">
        <v>2</v>
      </c>
      <c r="Q7" s="38" t="s">
        <v>108</v>
      </c>
      <c r="R7" s="39">
        <v>0</v>
      </c>
      <c r="S7" s="40" t="str">
        <f t="shared" si="3"/>
        <v>○</v>
      </c>
      <c r="T7" s="37">
        <v>2</v>
      </c>
      <c r="U7" s="38" t="s">
        <v>108</v>
      </c>
      <c r="V7" s="39">
        <v>0</v>
      </c>
      <c r="W7" s="40" t="str">
        <f t="shared" si="4"/>
        <v>●</v>
      </c>
      <c r="X7" s="37">
        <v>0</v>
      </c>
      <c r="Y7" s="38" t="s">
        <v>108</v>
      </c>
      <c r="Z7" s="39">
        <v>3</v>
      </c>
      <c r="AA7" s="40" t="str">
        <f t="shared" si="5"/>
        <v>○</v>
      </c>
      <c r="AB7" s="37">
        <v>4</v>
      </c>
      <c r="AC7" s="38" t="s">
        <v>108</v>
      </c>
      <c r="AD7" s="39">
        <v>0</v>
      </c>
      <c r="AE7" s="40" t="str">
        <f t="shared" si="6"/>
        <v>○</v>
      </c>
      <c r="AF7" s="37">
        <v>6</v>
      </c>
      <c r="AG7" s="38" t="s">
        <v>108</v>
      </c>
      <c r="AH7" s="39">
        <v>0</v>
      </c>
      <c r="AI7" s="40" t="str">
        <f t="shared" si="7"/>
        <v>○</v>
      </c>
      <c r="AJ7" s="37">
        <v>8</v>
      </c>
      <c r="AK7" s="38" t="s">
        <v>108</v>
      </c>
      <c r="AL7" s="41">
        <v>0</v>
      </c>
      <c r="AM7" s="245"/>
      <c r="AN7" s="247"/>
      <c r="AO7" s="249"/>
      <c r="AP7" s="249"/>
      <c r="AQ7" s="237"/>
      <c r="AR7" s="239"/>
    </row>
    <row r="8" spans="1:44" ht="22.5" customHeight="1" x14ac:dyDescent="0.15">
      <c r="A8" s="242" t="s">
        <v>166</v>
      </c>
      <c r="B8" s="243"/>
      <c r="C8" s="31" t="str">
        <f t="shared" si="8"/>
        <v>●</v>
      </c>
      <c r="D8" s="32">
        <v>2</v>
      </c>
      <c r="E8" s="32" t="s">
        <v>108</v>
      </c>
      <c r="F8" s="33">
        <v>5</v>
      </c>
      <c r="G8" s="31" t="str">
        <f t="shared" si="0"/>
        <v>●</v>
      </c>
      <c r="H8" s="32">
        <v>0</v>
      </c>
      <c r="I8" s="32" t="s">
        <v>108</v>
      </c>
      <c r="J8" s="33">
        <v>6</v>
      </c>
      <c r="K8" s="31" t="str">
        <f t="shared" si="1"/>
        <v/>
      </c>
      <c r="L8" s="32"/>
      <c r="M8" s="32"/>
      <c r="N8" s="33"/>
      <c r="O8" s="31" t="str">
        <f t="shared" si="2"/>
        <v>●</v>
      </c>
      <c r="P8" s="32">
        <v>0</v>
      </c>
      <c r="Q8" s="32" t="s">
        <v>108</v>
      </c>
      <c r="R8" s="33">
        <v>2</v>
      </c>
      <c r="S8" s="31" t="str">
        <f t="shared" si="3"/>
        <v>●</v>
      </c>
      <c r="T8" s="32">
        <v>2</v>
      </c>
      <c r="U8" s="32" t="s">
        <v>108</v>
      </c>
      <c r="V8" s="33">
        <v>4</v>
      </c>
      <c r="W8" s="31" t="str">
        <f t="shared" si="4"/>
        <v>●</v>
      </c>
      <c r="X8" s="32">
        <v>1</v>
      </c>
      <c r="Y8" s="32" t="s">
        <v>108</v>
      </c>
      <c r="Z8" s="33">
        <v>7</v>
      </c>
      <c r="AA8" s="31" t="str">
        <f t="shared" si="5"/>
        <v>●</v>
      </c>
      <c r="AB8" s="32">
        <v>0</v>
      </c>
      <c r="AC8" s="32" t="s">
        <v>108</v>
      </c>
      <c r="AD8" s="33">
        <v>2</v>
      </c>
      <c r="AE8" s="31" t="str">
        <f t="shared" si="6"/>
        <v>○</v>
      </c>
      <c r="AF8" s="32">
        <v>5</v>
      </c>
      <c r="AG8" s="32" t="s">
        <v>108</v>
      </c>
      <c r="AH8" s="32">
        <v>0</v>
      </c>
      <c r="AI8" s="31" t="str">
        <f t="shared" si="7"/>
        <v>○</v>
      </c>
      <c r="AJ8" s="32">
        <v>3</v>
      </c>
      <c r="AK8" s="32" t="s">
        <v>108</v>
      </c>
      <c r="AL8" s="33">
        <v>1</v>
      </c>
      <c r="AM8" s="244">
        <f>COUNTIF(C8:AL9,"○")*3+COUNTIF(C8:AL9,"△")</f>
        <v>13</v>
      </c>
      <c r="AN8" s="246">
        <f>D8+H8+L8+P8+T8+X8+AB8+AF8+D9+H9+L9+P9+T9+X9+AB9+AF9+AJ8+AJ9</f>
        <v>26</v>
      </c>
      <c r="AO8" s="248">
        <f>-(F8+J8+N8+R8+V8+Z8+AD8+AH8+F9+J9+N9+R9+V9+Z9+AD9+AH9+AL8+AL9)</f>
        <v>-74</v>
      </c>
      <c r="AP8" s="248">
        <f>AN8+AO8</f>
        <v>-48</v>
      </c>
      <c r="AQ8" s="236">
        <f>RANK(AM8,$AM$4:$AM$21,0)</f>
        <v>8</v>
      </c>
      <c r="AR8" s="238">
        <v>8</v>
      </c>
    </row>
    <row r="9" spans="1:44" ht="22.5" customHeight="1" x14ac:dyDescent="0.15">
      <c r="A9" s="242"/>
      <c r="B9" s="243"/>
      <c r="C9" s="40" t="str">
        <f t="shared" si="8"/>
        <v>●</v>
      </c>
      <c r="D9" s="37">
        <v>0</v>
      </c>
      <c r="E9" s="38" t="s">
        <v>108</v>
      </c>
      <c r="F9" s="39">
        <v>9</v>
      </c>
      <c r="G9" s="40" t="str">
        <f t="shared" si="0"/>
        <v>●</v>
      </c>
      <c r="H9" s="37">
        <v>0</v>
      </c>
      <c r="I9" s="38" t="s">
        <v>108</v>
      </c>
      <c r="J9" s="39">
        <v>7</v>
      </c>
      <c r="K9" s="40" t="str">
        <f t="shared" si="1"/>
        <v/>
      </c>
      <c r="L9" s="37"/>
      <c r="M9" s="38"/>
      <c r="N9" s="39"/>
      <c r="O9" s="40" t="str">
        <f t="shared" si="2"/>
        <v>△</v>
      </c>
      <c r="P9" s="37">
        <v>4</v>
      </c>
      <c r="Q9" s="38" t="s">
        <v>108</v>
      </c>
      <c r="R9" s="39">
        <v>4</v>
      </c>
      <c r="S9" s="40" t="str">
        <f t="shared" si="3"/>
        <v>●</v>
      </c>
      <c r="T9" s="37">
        <v>0</v>
      </c>
      <c r="U9" s="38" t="s">
        <v>108</v>
      </c>
      <c r="V9" s="39">
        <v>8</v>
      </c>
      <c r="W9" s="40" t="str">
        <f t="shared" si="4"/>
        <v>●</v>
      </c>
      <c r="X9" s="37">
        <v>0</v>
      </c>
      <c r="Y9" s="38" t="s">
        <v>108</v>
      </c>
      <c r="Z9" s="39">
        <v>6</v>
      </c>
      <c r="AA9" s="40" t="str">
        <f t="shared" si="5"/>
        <v>○</v>
      </c>
      <c r="AB9" s="37">
        <v>5</v>
      </c>
      <c r="AC9" s="38" t="s">
        <v>108</v>
      </c>
      <c r="AD9" s="39">
        <v>4</v>
      </c>
      <c r="AE9" s="40" t="str">
        <f t="shared" si="6"/>
        <v>○</v>
      </c>
      <c r="AF9" s="37">
        <v>2</v>
      </c>
      <c r="AG9" s="38" t="s">
        <v>108</v>
      </c>
      <c r="AH9" s="39">
        <v>0</v>
      </c>
      <c r="AI9" s="40" t="str">
        <f t="shared" si="7"/>
        <v>●</v>
      </c>
      <c r="AJ9" s="37">
        <v>2</v>
      </c>
      <c r="AK9" s="38" t="s">
        <v>165</v>
      </c>
      <c r="AL9" s="41">
        <v>9</v>
      </c>
      <c r="AM9" s="245"/>
      <c r="AN9" s="247"/>
      <c r="AO9" s="249"/>
      <c r="AP9" s="249"/>
      <c r="AQ9" s="237"/>
      <c r="AR9" s="239"/>
    </row>
    <row r="10" spans="1:44" ht="22.5" customHeight="1" x14ac:dyDescent="0.15">
      <c r="A10" s="240" t="s">
        <v>167</v>
      </c>
      <c r="B10" s="241"/>
      <c r="C10" s="31" t="str">
        <f t="shared" si="8"/>
        <v>○</v>
      </c>
      <c r="D10" s="32">
        <v>1</v>
      </c>
      <c r="E10" s="32" t="s">
        <v>108</v>
      </c>
      <c r="F10" s="33">
        <v>0</v>
      </c>
      <c r="G10" s="31" t="str">
        <f t="shared" si="0"/>
        <v>○</v>
      </c>
      <c r="H10" s="32">
        <v>3</v>
      </c>
      <c r="I10" s="32" t="s">
        <v>165</v>
      </c>
      <c r="J10" s="33">
        <v>0</v>
      </c>
      <c r="K10" s="31" t="str">
        <f t="shared" si="1"/>
        <v>○</v>
      </c>
      <c r="L10" s="32">
        <v>2</v>
      </c>
      <c r="M10" s="32" t="s">
        <v>108</v>
      </c>
      <c r="N10" s="33">
        <v>0</v>
      </c>
      <c r="O10" s="31" t="str">
        <f t="shared" si="2"/>
        <v/>
      </c>
      <c r="P10" s="32"/>
      <c r="Q10" s="32"/>
      <c r="R10" s="33"/>
      <c r="S10" s="31" t="str">
        <f t="shared" si="3"/>
        <v>○</v>
      </c>
      <c r="T10" s="32">
        <v>7</v>
      </c>
      <c r="U10" s="32" t="s">
        <v>108</v>
      </c>
      <c r="V10" s="33">
        <v>0</v>
      </c>
      <c r="W10" s="31" t="str">
        <f t="shared" si="4"/>
        <v>○</v>
      </c>
      <c r="X10" s="32">
        <v>3</v>
      </c>
      <c r="Y10" s="32" t="s">
        <v>108</v>
      </c>
      <c r="Z10" s="33">
        <v>0</v>
      </c>
      <c r="AA10" s="31" t="str">
        <f t="shared" si="5"/>
        <v>○</v>
      </c>
      <c r="AB10" s="32">
        <v>5</v>
      </c>
      <c r="AC10" s="32" t="s">
        <v>108</v>
      </c>
      <c r="AD10" s="33">
        <v>0</v>
      </c>
      <c r="AE10" s="31" t="str">
        <f t="shared" si="6"/>
        <v>○</v>
      </c>
      <c r="AF10" s="32">
        <v>12</v>
      </c>
      <c r="AG10" s="32" t="s">
        <v>108</v>
      </c>
      <c r="AH10" s="32">
        <v>0</v>
      </c>
      <c r="AI10" s="31" t="str">
        <f t="shared" si="7"/>
        <v>○</v>
      </c>
      <c r="AJ10" s="32">
        <v>4</v>
      </c>
      <c r="AK10" s="32" t="s">
        <v>108</v>
      </c>
      <c r="AL10" s="33">
        <v>0</v>
      </c>
      <c r="AM10" s="244">
        <f>COUNTIF(C10:AL11,"○")*3+COUNTIF(C10:AL11,"△")</f>
        <v>31</v>
      </c>
      <c r="AN10" s="246">
        <f>D10+H10+L10+P10+T10+X10+AB10+AF10+D11+H11+L11+P11+T11+X11+AB11+AF11+AJ10+AJ11</f>
        <v>50</v>
      </c>
      <c r="AO10" s="248">
        <f>-(F10+J10+N10+R10+V10+Z10+AD10+AH10+F11+J11+N11+R11+V11+Z11+AD11+AH11+AL10+AL11)</f>
        <v>-25</v>
      </c>
      <c r="AP10" s="248">
        <f>AN10+AO10</f>
        <v>25</v>
      </c>
      <c r="AQ10" s="236">
        <f>RANK(AM10,$AM$4:$AM$21,0)</f>
        <v>3</v>
      </c>
      <c r="AR10" s="238">
        <v>3</v>
      </c>
    </row>
    <row r="11" spans="1:44" ht="22.5" customHeight="1" x14ac:dyDescent="0.15">
      <c r="A11" s="250"/>
      <c r="B11" s="251"/>
      <c r="C11" s="40" t="str">
        <f t="shared" si="8"/>
        <v>●</v>
      </c>
      <c r="D11" s="37">
        <v>0</v>
      </c>
      <c r="E11" s="38" t="s">
        <v>165</v>
      </c>
      <c r="F11" s="39">
        <v>8</v>
      </c>
      <c r="G11" s="40" t="str">
        <f t="shared" si="0"/>
        <v>●</v>
      </c>
      <c r="H11" s="37">
        <v>0</v>
      </c>
      <c r="I11" s="38" t="s">
        <v>108</v>
      </c>
      <c r="J11" s="39">
        <v>2</v>
      </c>
      <c r="K11" s="40" t="str">
        <f t="shared" si="1"/>
        <v>△</v>
      </c>
      <c r="L11" s="37">
        <v>4</v>
      </c>
      <c r="M11" s="38" t="s">
        <v>108</v>
      </c>
      <c r="N11" s="39">
        <v>4</v>
      </c>
      <c r="O11" s="40" t="str">
        <f t="shared" si="2"/>
        <v/>
      </c>
      <c r="P11" s="37"/>
      <c r="Q11" s="38"/>
      <c r="R11" s="39"/>
      <c r="S11" s="40" t="str">
        <f t="shared" si="3"/>
        <v>●</v>
      </c>
      <c r="T11" s="37">
        <v>0</v>
      </c>
      <c r="U11" s="38" t="s">
        <v>108</v>
      </c>
      <c r="V11" s="39">
        <v>3</v>
      </c>
      <c r="W11" s="40" t="str">
        <f t="shared" si="4"/>
        <v>●</v>
      </c>
      <c r="X11" s="37">
        <v>0</v>
      </c>
      <c r="Y11" s="38" t="s">
        <v>108</v>
      </c>
      <c r="Z11" s="39">
        <v>2</v>
      </c>
      <c r="AA11" s="40" t="str">
        <f t="shared" si="5"/>
        <v>○</v>
      </c>
      <c r="AB11" s="37">
        <v>3</v>
      </c>
      <c r="AC11" s="38" t="s">
        <v>108</v>
      </c>
      <c r="AD11" s="39">
        <v>1</v>
      </c>
      <c r="AE11" s="40" t="str">
        <f t="shared" si="6"/>
        <v>○</v>
      </c>
      <c r="AF11" s="37">
        <v>3</v>
      </c>
      <c r="AG11" s="38" t="s">
        <v>108</v>
      </c>
      <c r="AH11" s="39">
        <v>0</v>
      </c>
      <c r="AI11" s="40" t="str">
        <f t="shared" si="7"/>
        <v>●</v>
      </c>
      <c r="AJ11" s="37">
        <v>3</v>
      </c>
      <c r="AK11" s="38" t="s">
        <v>108</v>
      </c>
      <c r="AL11" s="41">
        <v>5</v>
      </c>
      <c r="AM11" s="245"/>
      <c r="AN11" s="247"/>
      <c r="AO11" s="249"/>
      <c r="AP11" s="249"/>
      <c r="AQ11" s="237"/>
      <c r="AR11" s="239"/>
    </row>
    <row r="12" spans="1:44" ht="22.5" customHeight="1" x14ac:dyDescent="0.15">
      <c r="A12" s="242" t="s">
        <v>168</v>
      </c>
      <c r="B12" s="243"/>
      <c r="C12" s="31" t="str">
        <f t="shared" si="8"/>
        <v>●</v>
      </c>
      <c r="D12" s="32">
        <v>0</v>
      </c>
      <c r="E12" s="32" t="s">
        <v>108</v>
      </c>
      <c r="F12" s="33">
        <v>4</v>
      </c>
      <c r="G12" s="31" t="str">
        <f t="shared" si="0"/>
        <v>●</v>
      </c>
      <c r="H12" s="32">
        <v>0</v>
      </c>
      <c r="I12" s="32" t="s">
        <v>108</v>
      </c>
      <c r="J12" s="33">
        <v>7</v>
      </c>
      <c r="K12" s="31" t="str">
        <f t="shared" si="1"/>
        <v>○</v>
      </c>
      <c r="L12" s="32">
        <v>4</v>
      </c>
      <c r="M12" s="32" t="s">
        <v>108</v>
      </c>
      <c r="N12" s="33">
        <v>2</v>
      </c>
      <c r="O12" s="31" t="str">
        <f t="shared" si="2"/>
        <v>●</v>
      </c>
      <c r="P12" s="32">
        <v>0</v>
      </c>
      <c r="Q12" s="32" t="s">
        <v>108</v>
      </c>
      <c r="R12" s="33">
        <v>7</v>
      </c>
      <c r="S12" s="31" t="str">
        <f t="shared" si="3"/>
        <v/>
      </c>
      <c r="T12" s="32"/>
      <c r="U12" s="32"/>
      <c r="V12" s="33"/>
      <c r="W12" s="31" t="str">
        <f t="shared" si="4"/>
        <v>●</v>
      </c>
      <c r="X12" s="32">
        <v>0</v>
      </c>
      <c r="Y12" s="32" t="s">
        <v>108</v>
      </c>
      <c r="Z12" s="33">
        <v>1</v>
      </c>
      <c r="AA12" s="31" t="str">
        <f t="shared" si="5"/>
        <v>○</v>
      </c>
      <c r="AB12" s="32">
        <v>6</v>
      </c>
      <c r="AC12" s="32" t="s">
        <v>108</v>
      </c>
      <c r="AD12" s="33">
        <v>0</v>
      </c>
      <c r="AE12" s="31" t="str">
        <f t="shared" si="6"/>
        <v>○</v>
      </c>
      <c r="AF12" s="32">
        <v>6</v>
      </c>
      <c r="AG12" s="32" t="s">
        <v>108</v>
      </c>
      <c r="AH12" s="32">
        <v>1</v>
      </c>
      <c r="AI12" s="31" t="str">
        <f t="shared" si="7"/>
        <v>△</v>
      </c>
      <c r="AJ12" s="32">
        <v>1</v>
      </c>
      <c r="AK12" s="32" t="s">
        <v>108</v>
      </c>
      <c r="AL12" s="33">
        <v>1</v>
      </c>
      <c r="AM12" s="244">
        <f>COUNTIF(C12:AL13,"○")*3+COUNTIF(C12:AL13,"△")</f>
        <v>25</v>
      </c>
      <c r="AN12" s="246">
        <f>D12+H12+L12+P12+T12+X12+AB12+AF12+D13+H13+L13+P13+T13+X13+AB13+AF13+AJ12+AJ13</f>
        <v>54</v>
      </c>
      <c r="AO12" s="248">
        <f>-(F12+J12+N12+R12+V12+Z12+AD12+AH12+F13+J13+N13+R13+V13+Z13+AD13+AH13+AL12+AL13)</f>
        <v>-36</v>
      </c>
      <c r="AP12" s="248">
        <f>AN12+AO12</f>
        <v>18</v>
      </c>
      <c r="AQ12" s="236">
        <f>RANK(AM12,$AM$4:$AM$21,0)</f>
        <v>5</v>
      </c>
      <c r="AR12" s="238">
        <v>5</v>
      </c>
    </row>
    <row r="13" spans="1:44" ht="22.5" customHeight="1" x14ac:dyDescent="0.15">
      <c r="A13" s="242"/>
      <c r="B13" s="243"/>
      <c r="C13" s="40" t="str">
        <f t="shared" si="8"/>
        <v>●</v>
      </c>
      <c r="D13" s="37">
        <v>0</v>
      </c>
      <c r="E13" s="38" t="s">
        <v>108</v>
      </c>
      <c r="F13" s="39">
        <v>2</v>
      </c>
      <c r="G13" s="40" t="str">
        <f t="shared" si="0"/>
        <v>●</v>
      </c>
      <c r="H13" s="37">
        <v>0</v>
      </c>
      <c r="I13" s="38" t="s">
        <v>108</v>
      </c>
      <c r="J13" s="39">
        <v>2</v>
      </c>
      <c r="K13" s="40" t="str">
        <f t="shared" si="1"/>
        <v>○</v>
      </c>
      <c r="L13" s="37">
        <v>8</v>
      </c>
      <c r="M13" s="38" t="s">
        <v>108</v>
      </c>
      <c r="N13" s="39">
        <v>0</v>
      </c>
      <c r="O13" s="40" t="str">
        <f t="shared" si="2"/>
        <v>○</v>
      </c>
      <c r="P13" s="37">
        <v>3</v>
      </c>
      <c r="Q13" s="38" t="s">
        <v>108</v>
      </c>
      <c r="R13" s="39">
        <v>0</v>
      </c>
      <c r="S13" s="40" t="str">
        <f t="shared" si="3"/>
        <v/>
      </c>
      <c r="T13" s="37"/>
      <c r="U13" s="38"/>
      <c r="V13" s="39"/>
      <c r="W13" s="40" t="str">
        <f t="shared" si="4"/>
        <v>●</v>
      </c>
      <c r="X13" s="37">
        <v>1</v>
      </c>
      <c r="Y13" s="38" t="s">
        <v>108</v>
      </c>
      <c r="Z13" s="39">
        <v>4</v>
      </c>
      <c r="AA13" s="40" t="str">
        <f t="shared" si="5"/>
        <v>○</v>
      </c>
      <c r="AB13" s="37">
        <v>13</v>
      </c>
      <c r="AC13" s="38" t="s">
        <v>108</v>
      </c>
      <c r="AD13" s="39">
        <v>1</v>
      </c>
      <c r="AE13" s="40" t="str">
        <f t="shared" si="6"/>
        <v>○</v>
      </c>
      <c r="AF13" s="37">
        <v>8</v>
      </c>
      <c r="AG13" s="38" t="s">
        <v>108</v>
      </c>
      <c r="AH13" s="39">
        <v>2</v>
      </c>
      <c r="AI13" s="40" t="str">
        <f t="shared" si="7"/>
        <v>○</v>
      </c>
      <c r="AJ13" s="37">
        <v>4</v>
      </c>
      <c r="AK13" s="38" t="s">
        <v>108</v>
      </c>
      <c r="AL13" s="41">
        <v>2</v>
      </c>
      <c r="AM13" s="245"/>
      <c r="AN13" s="247"/>
      <c r="AO13" s="249"/>
      <c r="AP13" s="249"/>
      <c r="AQ13" s="237"/>
      <c r="AR13" s="239"/>
    </row>
    <row r="14" spans="1:44" ht="22.5" customHeight="1" x14ac:dyDescent="0.15">
      <c r="A14" s="240" t="s">
        <v>169</v>
      </c>
      <c r="B14" s="241"/>
      <c r="C14" s="31" t="str">
        <f t="shared" si="8"/>
        <v>●</v>
      </c>
      <c r="D14" s="32">
        <v>1</v>
      </c>
      <c r="E14" s="32" t="s">
        <v>108</v>
      </c>
      <c r="F14" s="33">
        <v>3</v>
      </c>
      <c r="G14" s="31" t="str">
        <f t="shared" si="0"/>
        <v>●</v>
      </c>
      <c r="H14" s="32">
        <v>1</v>
      </c>
      <c r="I14" s="32" t="s">
        <v>165</v>
      </c>
      <c r="J14" s="33">
        <v>2</v>
      </c>
      <c r="K14" s="31" t="str">
        <f t="shared" si="1"/>
        <v>○</v>
      </c>
      <c r="L14" s="32">
        <v>7</v>
      </c>
      <c r="M14" s="32" t="s">
        <v>108</v>
      </c>
      <c r="N14" s="33">
        <v>1</v>
      </c>
      <c r="O14" s="31" t="str">
        <f t="shared" si="2"/>
        <v>●</v>
      </c>
      <c r="P14" s="32">
        <v>0</v>
      </c>
      <c r="Q14" s="32" t="s">
        <v>108</v>
      </c>
      <c r="R14" s="33">
        <v>3</v>
      </c>
      <c r="S14" s="31" t="str">
        <f t="shared" si="3"/>
        <v>○</v>
      </c>
      <c r="T14" s="32">
        <v>1</v>
      </c>
      <c r="U14" s="32" t="s">
        <v>108</v>
      </c>
      <c r="V14" s="33">
        <v>0</v>
      </c>
      <c r="W14" s="31" t="str">
        <f t="shared" si="4"/>
        <v/>
      </c>
      <c r="X14" s="32"/>
      <c r="Y14" s="32"/>
      <c r="Z14" s="33"/>
      <c r="AA14" s="31" t="str">
        <f t="shared" si="5"/>
        <v>●</v>
      </c>
      <c r="AB14" s="32">
        <v>1</v>
      </c>
      <c r="AC14" s="32" t="s">
        <v>108</v>
      </c>
      <c r="AD14" s="33">
        <v>2</v>
      </c>
      <c r="AE14" s="31" t="str">
        <f t="shared" si="6"/>
        <v>○</v>
      </c>
      <c r="AF14" s="32">
        <v>1</v>
      </c>
      <c r="AG14" s="32" t="s">
        <v>108</v>
      </c>
      <c r="AH14" s="32">
        <v>0</v>
      </c>
      <c r="AI14" s="31" t="str">
        <f t="shared" si="7"/>
        <v>○</v>
      </c>
      <c r="AJ14" s="32">
        <v>4</v>
      </c>
      <c r="AK14" s="32" t="s">
        <v>108</v>
      </c>
      <c r="AL14" s="33">
        <v>1</v>
      </c>
      <c r="AM14" s="244">
        <f>COUNTIF(C14:AL15,"○")*3+COUNTIF(C14:AL15,"△")</f>
        <v>30</v>
      </c>
      <c r="AN14" s="246">
        <f>D14+H14+L14+P14+T14+X14+AB14+AF14+D15+H15+L15+P15+T15+X15+AB15+AF15+AJ14+AJ15</f>
        <v>52</v>
      </c>
      <c r="AO14" s="248">
        <f>-(F14+J14+N14+R14+V14+Z14+AD14+AH14+F15+J15+N15+R15+V15+Z15+AD15+AH15+AL14+AL15)</f>
        <v>-20</v>
      </c>
      <c r="AP14" s="248">
        <f>AN14+AO14</f>
        <v>32</v>
      </c>
      <c r="AQ14" s="236">
        <f>RANK(AM14,$AM$4:$AM$21,0)</f>
        <v>4</v>
      </c>
      <c r="AR14" s="238">
        <v>4</v>
      </c>
    </row>
    <row r="15" spans="1:44" ht="22.5" customHeight="1" x14ac:dyDescent="0.15">
      <c r="A15" s="250"/>
      <c r="B15" s="251"/>
      <c r="C15" s="40" t="str">
        <f t="shared" si="8"/>
        <v>●</v>
      </c>
      <c r="D15" s="37">
        <v>0</v>
      </c>
      <c r="E15" s="38" t="s">
        <v>108</v>
      </c>
      <c r="F15" s="39">
        <v>4</v>
      </c>
      <c r="G15" s="40" t="str">
        <f t="shared" si="0"/>
        <v>○</v>
      </c>
      <c r="H15" s="37">
        <v>3</v>
      </c>
      <c r="I15" s="38" t="s">
        <v>108</v>
      </c>
      <c r="J15" s="39">
        <v>0</v>
      </c>
      <c r="K15" s="40" t="str">
        <f t="shared" si="1"/>
        <v>○</v>
      </c>
      <c r="L15" s="37">
        <v>6</v>
      </c>
      <c r="M15" s="38" t="s">
        <v>108</v>
      </c>
      <c r="N15" s="39">
        <v>0</v>
      </c>
      <c r="O15" s="40" t="str">
        <f t="shared" si="2"/>
        <v>○</v>
      </c>
      <c r="P15" s="37">
        <v>2</v>
      </c>
      <c r="Q15" s="38" t="s">
        <v>108</v>
      </c>
      <c r="R15" s="39">
        <v>0</v>
      </c>
      <c r="S15" s="40" t="str">
        <f t="shared" si="3"/>
        <v>○</v>
      </c>
      <c r="T15" s="37">
        <v>4</v>
      </c>
      <c r="U15" s="38" t="s">
        <v>108</v>
      </c>
      <c r="V15" s="39">
        <v>1</v>
      </c>
      <c r="W15" s="40" t="str">
        <f t="shared" si="4"/>
        <v/>
      </c>
      <c r="X15" s="37"/>
      <c r="Y15" s="38"/>
      <c r="Z15" s="39"/>
      <c r="AA15" s="40" t="str">
        <f t="shared" si="5"/>
        <v>○</v>
      </c>
      <c r="AB15" s="37">
        <v>13</v>
      </c>
      <c r="AC15" s="38" t="s">
        <v>108</v>
      </c>
      <c r="AD15" s="39">
        <v>0</v>
      </c>
      <c r="AE15" s="40" t="str">
        <f t="shared" si="6"/>
        <v>○</v>
      </c>
      <c r="AF15" s="37">
        <v>6</v>
      </c>
      <c r="AG15" s="38" t="s">
        <v>108</v>
      </c>
      <c r="AH15" s="39">
        <v>0</v>
      </c>
      <c r="AI15" s="40" t="str">
        <f t="shared" si="7"/>
        <v>●</v>
      </c>
      <c r="AJ15" s="37">
        <v>2</v>
      </c>
      <c r="AK15" s="38" t="s">
        <v>108</v>
      </c>
      <c r="AL15" s="41">
        <v>3</v>
      </c>
      <c r="AM15" s="245"/>
      <c r="AN15" s="247"/>
      <c r="AO15" s="249"/>
      <c r="AP15" s="249"/>
      <c r="AQ15" s="237"/>
      <c r="AR15" s="239"/>
    </row>
    <row r="16" spans="1:44" ht="22.5" customHeight="1" x14ac:dyDescent="0.15">
      <c r="A16" s="242" t="s">
        <v>170</v>
      </c>
      <c r="B16" s="243"/>
      <c r="C16" s="31" t="str">
        <f t="shared" si="8"/>
        <v>●</v>
      </c>
      <c r="D16" s="32">
        <v>0</v>
      </c>
      <c r="E16" s="32" t="s">
        <v>108</v>
      </c>
      <c r="F16" s="33">
        <v>4</v>
      </c>
      <c r="G16" s="31" t="str">
        <f t="shared" si="0"/>
        <v>●</v>
      </c>
      <c r="H16" s="32">
        <v>0</v>
      </c>
      <c r="I16" s="32" t="s">
        <v>108</v>
      </c>
      <c r="J16" s="33">
        <v>6</v>
      </c>
      <c r="K16" s="31" t="str">
        <f t="shared" si="1"/>
        <v>○</v>
      </c>
      <c r="L16" s="32">
        <v>2</v>
      </c>
      <c r="M16" s="32" t="s">
        <v>108</v>
      </c>
      <c r="N16" s="33">
        <v>0</v>
      </c>
      <c r="O16" s="31" t="str">
        <f t="shared" si="2"/>
        <v>●</v>
      </c>
      <c r="P16" s="32">
        <v>0</v>
      </c>
      <c r="Q16" s="32" t="s">
        <v>108</v>
      </c>
      <c r="R16" s="33">
        <v>5</v>
      </c>
      <c r="S16" s="31" t="str">
        <f t="shared" si="3"/>
        <v>●</v>
      </c>
      <c r="T16" s="32">
        <v>0</v>
      </c>
      <c r="U16" s="32" t="s">
        <v>108</v>
      </c>
      <c r="V16" s="33">
        <v>6</v>
      </c>
      <c r="W16" s="31" t="str">
        <f t="shared" si="4"/>
        <v>○</v>
      </c>
      <c r="X16" s="32">
        <v>2</v>
      </c>
      <c r="Y16" s="32" t="s">
        <v>108</v>
      </c>
      <c r="Z16" s="33">
        <v>1</v>
      </c>
      <c r="AA16" s="31" t="str">
        <f t="shared" si="5"/>
        <v/>
      </c>
      <c r="AB16" s="32"/>
      <c r="AC16" s="32"/>
      <c r="AD16" s="33"/>
      <c r="AE16" s="31" t="str">
        <f t="shared" si="6"/>
        <v>○</v>
      </c>
      <c r="AF16" s="32">
        <v>5</v>
      </c>
      <c r="AG16" s="32" t="s">
        <v>108</v>
      </c>
      <c r="AH16" s="32">
        <v>0</v>
      </c>
      <c r="AI16" s="31" t="str">
        <f t="shared" si="7"/>
        <v>○</v>
      </c>
      <c r="AJ16" s="32">
        <v>7</v>
      </c>
      <c r="AK16" s="32" t="s">
        <v>108</v>
      </c>
      <c r="AL16" s="33">
        <v>2</v>
      </c>
      <c r="AM16" s="244">
        <f>COUNTIF(C16:AL17,"○")*3+COUNTIF(C16:AL17,"△")</f>
        <v>15</v>
      </c>
      <c r="AN16" s="246">
        <f>D16+H16+L16+P16+T16+X16+AB16+AF16+D17+H17+L17+P17+T17+X17+AB17+AF17+AJ16+AJ17</f>
        <v>27</v>
      </c>
      <c r="AO16" s="248">
        <f>-(F16+J16+N16+R16+V16+Z16+AD16+AH16+F17+J17+N17+R17+V17+Z17+AD17+AH17+AL16+AL17)</f>
        <v>-87</v>
      </c>
      <c r="AP16" s="248">
        <f>AN16+AO16</f>
        <v>-60</v>
      </c>
      <c r="AQ16" s="236">
        <f>RANK(AM16,$AM$4:$AM$21,0)</f>
        <v>7</v>
      </c>
      <c r="AR16" s="238">
        <v>7</v>
      </c>
    </row>
    <row r="17" spans="1:44" ht="22.5" customHeight="1" x14ac:dyDescent="0.15">
      <c r="A17" s="242"/>
      <c r="B17" s="243"/>
      <c r="C17" s="40" t="str">
        <f t="shared" si="8"/>
        <v>●</v>
      </c>
      <c r="D17" s="37">
        <v>0</v>
      </c>
      <c r="E17" s="38" t="s">
        <v>108</v>
      </c>
      <c r="F17" s="39">
        <v>16</v>
      </c>
      <c r="G17" s="40" t="str">
        <f t="shared" si="0"/>
        <v>●</v>
      </c>
      <c r="H17" s="37">
        <v>0</v>
      </c>
      <c r="I17" s="38" t="s">
        <v>108</v>
      </c>
      <c r="J17" s="39">
        <v>4</v>
      </c>
      <c r="K17" s="40" t="str">
        <f t="shared" si="1"/>
        <v>●</v>
      </c>
      <c r="L17" s="37">
        <v>4</v>
      </c>
      <c r="M17" s="38" t="s">
        <v>108</v>
      </c>
      <c r="N17" s="39">
        <v>5</v>
      </c>
      <c r="O17" s="40" t="str">
        <f t="shared" si="2"/>
        <v>●</v>
      </c>
      <c r="P17" s="37">
        <v>1</v>
      </c>
      <c r="Q17" s="38" t="s">
        <v>108</v>
      </c>
      <c r="R17" s="39">
        <v>3</v>
      </c>
      <c r="S17" s="40" t="str">
        <f t="shared" si="3"/>
        <v>●</v>
      </c>
      <c r="T17" s="37">
        <v>1</v>
      </c>
      <c r="U17" s="38" t="s">
        <v>165</v>
      </c>
      <c r="V17" s="39">
        <v>13</v>
      </c>
      <c r="W17" s="40" t="str">
        <f t="shared" si="4"/>
        <v>●</v>
      </c>
      <c r="X17" s="37">
        <v>0</v>
      </c>
      <c r="Y17" s="38" t="s">
        <v>108</v>
      </c>
      <c r="Z17" s="39">
        <v>13</v>
      </c>
      <c r="AA17" s="40" t="str">
        <f t="shared" si="5"/>
        <v/>
      </c>
      <c r="AB17" s="37"/>
      <c r="AC17" s="38"/>
      <c r="AD17" s="39"/>
      <c r="AE17" s="40" t="str">
        <f t="shared" si="6"/>
        <v>○</v>
      </c>
      <c r="AF17" s="37">
        <v>4</v>
      </c>
      <c r="AG17" s="38" t="s">
        <v>108</v>
      </c>
      <c r="AH17" s="39">
        <v>0</v>
      </c>
      <c r="AI17" s="40" t="str">
        <f t="shared" si="7"/>
        <v>●</v>
      </c>
      <c r="AJ17" s="37">
        <v>1</v>
      </c>
      <c r="AK17" s="38" t="s">
        <v>165</v>
      </c>
      <c r="AL17" s="41">
        <v>9</v>
      </c>
      <c r="AM17" s="245"/>
      <c r="AN17" s="247"/>
      <c r="AO17" s="249"/>
      <c r="AP17" s="249"/>
      <c r="AQ17" s="237"/>
      <c r="AR17" s="239"/>
    </row>
    <row r="18" spans="1:44" ht="22.5" customHeight="1" x14ac:dyDescent="0.15">
      <c r="A18" s="240" t="s">
        <v>171</v>
      </c>
      <c r="B18" s="241"/>
      <c r="C18" s="31" t="str">
        <f t="shared" si="8"/>
        <v>●</v>
      </c>
      <c r="D18" s="32">
        <v>1</v>
      </c>
      <c r="E18" s="32" t="s">
        <v>108</v>
      </c>
      <c r="F18" s="33">
        <v>6</v>
      </c>
      <c r="G18" s="31" t="str">
        <f t="shared" si="0"/>
        <v>●</v>
      </c>
      <c r="H18" s="32">
        <v>0</v>
      </c>
      <c r="I18" s="32" t="s">
        <v>108</v>
      </c>
      <c r="J18" s="33">
        <v>12</v>
      </c>
      <c r="K18" s="31" t="str">
        <f t="shared" si="1"/>
        <v>●</v>
      </c>
      <c r="L18" s="32">
        <v>0</v>
      </c>
      <c r="M18" s="32" t="s">
        <v>108</v>
      </c>
      <c r="N18" s="33">
        <v>5</v>
      </c>
      <c r="O18" s="31" t="str">
        <f t="shared" si="2"/>
        <v>●</v>
      </c>
      <c r="P18" s="32">
        <v>0</v>
      </c>
      <c r="Q18" s="32" t="s">
        <v>108</v>
      </c>
      <c r="R18" s="33">
        <v>12</v>
      </c>
      <c r="S18" s="31" t="str">
        <f t="shared" si="3"/>
        <v>●</v>
      </c>
      <c r="T18" s="32">
        <v>1</v>
      </c>
      <c r="U18" s="32" t="s">
        <v>108</v>
      </c>
      <c r="V18" s="33">
        <v>6</v>
      </c>
      <c r="W18" s="31" t="str">
        <f t="shared" si="4"/>
        <v>●</v>
      </c>
      <c r="X18" s="32">
        <v>0</v>
      </c>
      <c r="Y18" s="32" t="s">
        <v>108</v>
      </c>
      <c r="Z18" s="33">
        <v>1</v>
      </c>
      <c r="AA18" s="31" t="str">
        <f t="shared" si="5"/>
        <v>●</v>
      </c>
      <c r="AB18" s="32">
        <v>0</v>
      </c>
      <c r="AC18" s="32" t="s">
        <v>108</v>
      </c>
      <c r="AD18" s="33">
        <v>5</v>
      </c>
      <c r="AE18" s="31" t="str">
        <f t="shared" si="6"/>
        <v/>
      </c>
      <c r="AF18" s="32"/>
      <c r="AG18" s="32"/>
      <c r="AH18" s="32"/>
      <c r="AI18" s="31" t="str">
        <f>IF(AJ18="","",IF(AJ18=AL18,"△",IF(AJ18&gt;AL18,"○","●")))</f>
        <v>●</v>
      </c>
      <c r="AJ18" s="32">
        <v>1</v>
      </c>
      <c r="AK18" s="32" t="s">
        <v>108</v>
      </c>
      <c r="AL18" s="33">
        <v>2</v>
      </c>
      <c r="AM18" s="244">
        <f>COUNTIF(C18:AL19,"○")*3+COUNTIF(C18:AL19,"△")</f>
        <v>0</v>
      </c>
      <c r="AN18" s="246">
        <f>D18+H18+L18+P18+T18+X18+AB18+AF18+D19+H19+L19+P19+T19+X19+AB19+AF19+AJ18+AJ19</f>
        <v>7</v>
      </c>
      <c r="AO18" s="248">
        <f>-(F18+J18+N18+R18+V18+Z18+AD18+AH18+F19+J19+N19+R19+V19+Z19+AD19+AH19+AL18+AL19)</f>
        <v>-93</v>
      </c>
      <c r="AP18" s="248">
        <f>AN18+AO18</f>
        <v>-86</v>
      </c>
      <c r="AQ18" s="236">
        <f>RANK(AM18,$AM$4:$AM$21,0)</f>
        <v>9</v>
      </c>
      <c r="AR18" s="238">
        <v>9</v>
      </c>
    </row>
    <row r="19" spans="1:44" ht="22.5" customHeight="1" x14ac:dyDescent="0.15">
      <c r="A19" s="242"/>
      <c r="B19" s="243"/>
      <c r="C19" s="45" t="str">
        <f t="shared" si="8"/>
        <v>●</v>
      </c>
      <c r="D19" s="46">
        <v>2</v>
      </c>
      <c r="E19" s="39" t="s">
        <v>108</v>
      </c>
      <c r="F19" s="39">
        <v>6</v>
      </c>
      <c r="G19" s="45" t="str">
        <f t="shared" si="0"/>
        <v>●</v>
      </c>
      <c r="H19" s="46">
        <v>0</v>
      </c>
      <c r="I19" s="39" t="s">
        <v>108</v>
      </c>
      <c r="J19" s="39">
        <v>6</v>
      </c>
      <c r="K19" s="45" t="str">
        <f t="shared" si="1"/>
        <v>●</v>
      </c>
      <c r="L19" s="46">
        <v>0</v>
      </c>
      <c r="M19" s="39" t="s">
        <v>108</v>
      </c>
      <c r="N19" s="39">
        <v>2</v>
      </c>
      <c r="O19" s="45" t="str">
        <f t="shared" si="2"/>
        <v>●</v>
      </c>
      <c r="P19" s="46">
        <v>0</v>
      </c>
      <c r="Q19" s="39" t="s">
        <v>108</v>
      </c>
      <c r="R19" s="39">
        <v>3</v>
      </c>
      <c r="S19" s="45" t="str">
        <f t="shared" si="3"/>
        <v>●</v>
      </c>
      <c r="T19" s="46">
        <v>2</v>
      </c>
      <c r="U19" s="39" t="s">
        <v>108</v>
      </c>
      <c r="V19" s="39">
        <v>8</v>
      </c>
      <c r="W19" s="45" t="str">
        <f t="shared" si="4"/>
        <v>●</v>
      </c>
      <c r="X19" s="46">
        <v>0</v>
      </c>
      <c r="Y19" s="39" t="s">
        <v>108</v>
      </c>
      <c r="Z19" s="39">
        <v>6</v>
      </c>
      <c r="AA19" s="45" t="str">
        <f t="shared" si="5"/>
        <v>●</v>
      </c>
      <c r="AB19" s="46">
        <v>0</v>
      </c>
      <c r="AC19" s="39" t="s">
        <v>108</v>
      </c>
      <c r="AD19" s="39">
        <v>4</v>
      </c>
      <c r="AE19" s="45" t="str">
        <f t="shared" si="6"/>
        <v/>
      </c>
      <c r="AF19" s="46"/>
      <c r="AG19" s="39"/>
      <c r="AH19" s="39"/>
      <c r="AI19" s="45" t="str">
        <f t="shared" si="7"/>
        <v>●</v>
      </c>
      <c r="AJ19" s="46">
        <v>0</v>
      </c>
      <c r="AK19" s="39" t="s">
        <v>108</v>
      </c>
      <c r="AL19" s="41">
        <v>9</v>
      </c>
      <c r="AM19" s="245"/>
      <c r="AN19" s="247"/>
      <c r="AO19" s="249"/>
      <c r="AP19" s="259"/>
      <c r="AQ19" s="237"/>
      <c r="AR19" s="239"/>
    </row>
    <row r="20" spans="1:44" ht="22.5" customHeight="1" x14ac:dyDescent="0.15">
      <c r="A20" s="240" t="s">
        <v>172</v>
      </c>
      <c r="B20" s="241"/>
      <c r="C20" s="31" t="str">
        <f>IF(D20="","",IF(D20=F20,"△",IF(D20&gt;F20,"○","●")))</f>
        <v>●</v>
      </c>
      <c r="D20" s="32">
        <v>1</v>
      </c>
      <c r="E20" s="32" t="s">
        <v>108</v>
      </c>
      <c r="F20" s="33">
        <v>12</v>
      </c>
      <c r="G20" s="31" t="str">
        <f>IF(H20="","",IF(H20=J20,"△",IF(H20&gt;J20,"○","●")))</f>
        <v>●</v>
      </c>
      <c r="H20" s="32">
        <v>1</v>
      </c>
      <c r="I20" s="32" t="s">
        <v>108</v>
      </c>
      <c r="J20" s="33">
        <v>6</v>
      </c>
      <c r="K20" s="31" t="str">
        <f>IF(L20="","",IF(L20=N20,"△",IF(L20&gt;N20,"○","●")))</f>
        <v>●</v>
      </c>
      <c r="L20" s="32">
        <v>1</v>
      </c>
      <c r="M20" s="32" t="s">
        <v>108</v>
      </c>
      <c r="N20" s="33">
        <v>3</v>
      </c>
      <c r="O20" s="31" t="str">
        <f>IF(P20="","",IF(P20=R20,"△",IF(P20&gt;R20,"○","●")))</f>
        <v>●</v>
      </c>
      <c r="P20" s="32">
        <v>0</v>
      </c>
      <c r="Q20" s="32" t="s">
        <v>108</v>
      </c>
      <c r="R20" s="33">
        <v>4</v>
      </c>
      <c r="S20" s="31" t="str">
        <f>IF(T20="","",IF(T20=V20,"△",IF(T20&gt;V20,"○","●")))</f>
        <v>△</v>
      </c>
      <c r="T20" s="32">
        <v>1</v>
      </c>
      <c r="U20" s="32" t="s">
        <v>108</v>
      </c>
      <c r="V20" s="33">
        <v>1</v>
      </c>
      <c r="W20" s="31" t="str">
        <f>IF(X20="","",IF(X20=Z20,"△",IF(X20&gt;Z20,"○","●")))</f>
        <v>●</v>
      </c>
      <c r="X20" s="32">
        <v>1</v>
      </c>
      <c r="Y20" s="32" t="s">
        <v>108</v>
      </c>
      <c r="Z20" s="33">
        <v>4</v>
      </c>
      <c r="AA20" s="31" t="str">
        <f>IF(AB20="","",IF(AB20=AD20,"△",IF(AB20&gt;AD20,"○","●")))</f>
        <v>●</v>
      </c>
      <c r="AB20" s="32">
        <v>2</v>
      </c>
      <c r="AC20" s="32" t="s">
        <v>108</v>
      </c>
      <c r="AD20" s="33">
        <v>7</v>
      </c>
      <c r="AE20" s="31" t="str">
        <f t="shared" si="6"/>
        <v>○</v>
      </c>
      <c r="AF20" s="32">
        <v>2</v>
      </c>
      <c r="AG20" s="32" t="s">
        <v>108</v>
      </c>
      <c r="AH20" s="32">
        <v>1</v>
      </c>
      <c r="AI20" s="31" t="str">
        <f>IF(AJ20="","",IF(AJ20=AL20,"△",IF(AJ20&gt;AL20,"○","●")))</f>
        <v/>
      </c>
      <c r="AJ20" s="32"/>
      <c r="AK20" s="32"/>
      <c r="AL20" s="33"/>
      <c r="AM20" s="244">
        <f>COUNTIF(C20:AL21,"○")*3+COUNTIF(C20:AL21,"△")</f>
        <v>19</v>
      </c>
      <c r="AN20" s="246">
        <f>D20+H20+L20+P20+T20+X20+AB20+AF20+D21+H21+L21+P21+T21+X21+AB21+AF21+AJ20+AJ21</f>
        <v>46</v>
      </c>
      <c r="AO20" s="248">
        <f>-(F20+J20+N20+R20+V20+Z20+AD20+AH20+F21+J21+N21+R21+V21+Z21+AD21+AH21+AL20+AL21)</f>
        <v>-67</v>
      </c>
      <c r="AP20" s="248">
        <f>AN20+AO20</f>
        <v>-21</v>
      </c>
      <c r="AQ20" s="236">
        <f>RANK(AM20,$AM$4:$AM$21,0)</f>
        <v>6</v>
      </c>
      <c r="AR20" s="238">
        <v>6</v>
      </c>
    </row>
    <row r="21" spans="1:44" ht="22.5" customHeight="1" thickBot="1" x14ac:dyDescent="0.2">
      <c r="A21" s="252"/>
      <c r="B21" s="253"/>
      <c r="C21" s="55" t="str">
        <f>IF(D21="","",IF(D21=F21,"△",IF(D21&gt;F21,"○","●")))</f>
        <v>●</v>
      </c>
      <c r="D21" s="56">
        <v>0</v>
      </c>
      <c r="E21" s="57" t="s">
        <v>108</v>
      </c>
      <c r="F21" s="57">
        <v>9</v>
      </c>
      <c r="G21" s="55" t="str">
        <f>IF(H21="","",IF(H21=J21,"△",IF(H21&gt;J21,"○","●")))</f>
        <v>●</v>
      </c>
      <c r="H21" s="56">
        <v>0</v>
      </c>
      <c r="I21" s="57" t="s">
        <v>108</v>
      </c>
      <c r="J21" s="57">
        <v>8</v>
      </c>
      <c r="K21" s="55" t="str">
        <f>IF(L21="","",IF(L21=N21,"△",IF(L21&gt;N21,"○","●")))</f>
        <v>○</v>
      </c>
      <c r="L21" s="56">
        <v>9</v>
      </c>
      <c r="M21" s="57" t="s">
        <v>108</v>
      </c>
      <c r="N21" s="57">
        <v>2</v>
      </c>
      <c r="O21" s="55" t="str">
        <f>IF(P21="","",IF(P21=R21,"△",IF(P21&gt;R21,"○","●")))</f>
        <v>○</v>
      </c>
      <c r="P21" s="56">
        <v>5</v>
      </c>
      <c r="Q21" s="57" t="s">
        <v>108</v>
      </c>
      <c r="R21" s="57">
        <v>3</v>
      </c>
      <c r="S21" s="55" t="str">
        <f>IF(T21="","",IF(T21=V21,"△",IF(T21&gt;V21,"○","●")))</f>
        <v>●</v>
      </c>
      <c r="T21" s="56">
        <v>2</v>
      </c>
      <c r="U21" s="57" t="s">
        <v>108</v>
      </c>
      <c r="V21" s="57">
        <v>4</v>
      </c>
      <c r="W21" s="55" t="str">
        <f>IF(X21="","",IF(X21=Z21,"△",IF(X21&gt;Z21,"○","●")))</f>
        <v>○</v>
      </c>
      <c r="X21" s="56">
        <v>3</v>
      </c>
      <c r="Y21" s="57" t="s">
        <v>108</v>
      </c>
      <c r="Z21" s="57">
        <v>2</v>
      </c>
      <c r="AA21" s="55" t="str">
        <f>IF(AB21="","",IF(AB21=AD21,"△",IF(AB21&gt;AD21,"○","●")))</f>
        <v>○</v>
      </c>
      <c r="AB21" s="56">
        <v>9</v>
      </c>
      <c r="AC21" s="57" t="s">
        <v>108</v>
      </c>
      <c r="AD21" s="57">
        <v>1</v>
      </c>
      <c r="AE21" s="55" t="str">
        <f>IF(AF21="","",IF(AF21=AH21,"△",IF(AF21&gt;AH21,"○","●")))</f>
        <v>○</v>
      </c>
      <c r="AF21" s="56">
        <v>9</v>
      </c>
      <c r="AG21" s="57" t="s">
        <v>108</v>
      </c>
      <c r="AH21" s="57">
        <v>0</v>
      </c>
      <c r="AI21" s="55" t="str">
        <f>IF(AJ21="","",IF(AJ21=AL21,"△",IF(AJ21&gt;AL21,"○","●")))</f>
        <v/>
      </c>
      <c r="AJ21" s="56"/>
      <c r="AK21" s="57"/>
      <c r="AL21" s="58"/>
      <c r="AM21" s="254"/>
      <c r="AN21" s="255"/>
      <c r="AO21" s="256"/>
      <c r="AP21" s="256"/>
      <c r="AQ21" s="257"/>
      <c r="AR21" s="258"/>
    </row>
    <row r="22" spans="1:44" ht="13.5" customHeight="1" x14ac:dyDescent="0.15">
      <c r="A22" s="67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7"/>
      <c r="AN22" s="68"/>
      <c r="AO22" s="68"/>
      <c r="AP22" s="68"/>
      <c r="AQ22" s="69"/>
      <c r="AR22" s="69"/>
    </row>
    <row r="23" spans="1:44" ht="13.5" customHeight="1" x14ac:dyDescent="0.15">
      <c r="A23" s="67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7"/>
      <c r="AN23" s="68"/>
      <c r="AO23" s="68"/>
      <c r="AP23" s="68"/>
      <c r="AQ23" s="69"/>
      <c r="AR23" s="69"/>
    </row>
  </sheetData>
  <mergeCells count="79">
    <mergeCell ref="AR18:AR19"/>
    <mergeCell ref="A20:B21"/>
    <mergeCell ref="AM20:AM21"/>
    <mergeCell ref="AN20:AN21"/>
    <mergeCell ref="AO20:AO21"/>
    <mergeCell ref="AP20:AP21"/>
    <mergeCell ref="AQ20:AQ21"/>
    <mergeCell ref="AR20:AR21"/>
    <mergeCell ref="A18:B19"/>
    <mergeCell ref="AM18:AM19"/>
    <mergeCell ref="AN18:AN19"/>
    <mergeCell ref="AO18:AO19"/>
    <mergeCell ref="AP18:AP19"/>
    <mergeCell ref="AQ18:AQ19"/>
    <mergeCell ref="AR14:AR15"/>
    <mergeCell ref="A16:B17"/>
    <mergeCell ref="AM16:AM17"/>
    <mergeCell ref="AN16:AN17"/>
    <mergeCell ref="AO16:AO17"/>
    <mergeCell ref="AP16:AP17"/>
    <mergeCell ref="AQ16:AQ17"/>
    <mergeCell ref="AR16:AR17"/>
    <mergeCell ref="A14:B15"/>
    <mergeCell ref="AM14:AM15"/>
    <mergeCell ref="AN14:AN15"/>
    <mergeCell ref="AO14:AO15"/>
    <mergeCell ref="AP14:AP15"/>
    <mergeCell ref="AQ14:AQ15"/>
    <mergeCell ref="AR10:AR11"/>
    <mergeCell ref="A12:B13"/>
    <mergeCell ref="AM12:AM13"/>
    <mergeCell ref="AN12:AN13"/>
    <mergeCell ref="AO12:AO13"/>
    <mergeCell ref="AP12:AP13"/>
    <mergeCell ref="AQ12:AQ13"/>
    <mergeCell ref="AR12:AR13"/>
    <mergeCell ref="A10:B11"/>
    <mergeCell ref="AM10:AM11"/>
    <mergeCell ref="AN10:AN11"/>
    <mergeCell ref="AO10:AO11"/>
    <mergeCell ref="AP10:AP11"/>
    <mergeCell ref="AQ10:AQ11"/>
    <mergeCell ref="AR6:AR7"/>
    <mergeCell ref="A8:B9"/>
    <mergeCell ref="AM8:AM9"/>
    <mergeCell ref="AN8:AN9"/>
    <mergeCell ref="AO8:AO9"/>
    <mergeCell ref="AP8:AP9"/>
    <mergeCell ref="AQ8:AQ9"/>
    <mergeCell ref="AR8:AR9"/>
    <mergeCell ref="A6:B7"/>
    <mergeCell ref="AM6:AM7"/>
    <mergeCell ref="AN6:AN7"/>
    <mergeCell ref="AO6:AO7"/>
    <mergeCell ref="AP6:AP7"/>
    <mergeCell ref="AQ6:AQ7"/>
    <mergeCell ref="A4:B5"/>
    <mergeCell ref="AM4:AM5"/>
    <mergeCell ref="AN4:AN5"/>
    <mergeCell ref="AO4:AO5"/>
    <mergeCell ref="AP4:AP5"/>
    <mergeCell ref="AQ4:AQ5"/>
    <mergeCell ref="AR4:AR5"/>
    <mergeCell ref="AM2:AM3"/>
    <mergeCell ref="AN2:AN3"/>
    <mergeCell ref="AO2:AO3"/>
    <mergeCell ref="AP2:AP3"/>
    <mergeCell ref="AQ2:AQ3"/>
    <mergeCell ref="AR2:AR3"/>
    <mergeCell ref="A1:AR1"/>
    <mergeCell ref="C2:F3"/>
    <mergeCell ref="G2:J3"/>
    <mergeCell ref="K2:N3"/>
    <mergeCell ref="O2:R3"/>
    <mergeCell ref="S2:V3"/>
    <mergeCell ref="W2:Z3"/>
    <mergeCell ref="AA2:AD3"/>
    <mergeCell ref="AE2:AH3"/>
    <mergeCell ref="AI2:AL3"/>
  </mergeCells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Q21" sqref="Q21"/>
    </sheetView>
  </sheetViews>
  <sheetFormatPr defaultRowHeight="22.5" customHeight="1" x14ac:dyDescent="0.15"/>
  <cols>
    <col min="1" max="1" width="3.5" style="76" customWidth="1"/>
    <col min="2" max="2" width="13.75" style="71" customWidth="1"/>
    <col min="3" max="3" width="7.5" style="71" customWidth="1"/>
    <col min="4" max="4" width="8.75" style="71" customWidth="1"/>
    <col min="5" max="5" width="9" style="71"/>
    <col min="6" max="8" width="6.5" style="71" customWidth="1"/>
    <col min="9" max="9" width="8.75" style="71" customWidth="1"/>
    <col min="10" max="10" width="9" style="71" customWidth="1"/>
    <col min="11" max="11" width="13.5" style="71" customWidth="1"/>
    <col min="12" max="15" width="8" style="71" customWidth="1"/>
    <col min="16" max="16384" width="9" style="71"/>
  </cols>
  <sheetData>
    <row r="1" spans="1:15" ht="14.25" x14ac:dyDescent="0.15">
      <c r="A1" s="261" t="s">
        <v>178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3.5" x14ac:dyDescent="0.15">
      <c r="A2" s="262" t="s">
        <v>179</v>
      </c>
      <c r="B2" s="262"/>
      <c r="C2" s="262"/>
      <c r="D2" s="262"/>
      <c r="E2" s="262"/>
      <c r="F2" s="72"/>
      <c r="G2" s="73"/>
      <c r="H2" s="73"/>
    </row>
    <row r="3" spans="1:15" ht="13.5" x14ac:dyDescent="0.15">
      <c r="A3" s="260" t="s">
        <v>180</v>
      </c>
      <c r="B3" s="260"/>
      <c r="C3" s="260"/>
      <c r="D3" s="260"/>
      <c r="E3" s="260"/>
      <c r="F3" s="260"/>
      <c r="G3" s="260"/>
      <c r="H3" s="260"/>
      <c r="I3" s="260"/>
    </row>
    <row r="4" spans="1:15" ht="13.5" x14ac:dyDescent="0.15">
      <c r="A4" s="74"/>
      <c r="B4" s="260" t="s">
        <v>181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5" ht="13.5" x14ac:dyDescent="0.15">
      <c r="A5" s="71"/>
      <c r="B5" s="75" t="s">
        <v>182</v>
      </c>
    </row>
    <row r="6" spans="1:15" ht="13.5" x14ac:dyDescent="0.15">
      <c r="A6" s="71"/>
      <c r="B6" s="75"/>
    </row>
    <row r="7" spans="1:15" ht="13.5" x14ac:dyDescent="0.15">
      <c r="A7" s="71"/>
      <c r="B7" s="75"/>
    </row>
    <row r="8" spans="1:15" ht="13.5" x14ac:dyDescent="0.15">
      <c r="L8" s="76" t="s">
        <v>207</v>
      </c>
      <c r="M8" s="76" t="s">
        <v>208</v>
      </c>
      <c r="N8" s="76" t="s">
        <v>183</v>
      </c>
      <c r="O8" s="76" t="s">
        <v>209</v>
      </c>
    </row>
    <row r="9" spans="1:15" ht="14.25" x14ac:dyDescent="0.15">
      <c r="A9" s="76" t="s">
        <v>210</v>
      </c>
      <c r="B9" s="77">
        <v>0.375</v>
      </c>
      <c r="C9" s="78" t="s">
        <v>184</v>
      </c>
      <c r="D9" s="79" t="s">
        <v>51</v>
      </c>
      <c r="E9" s="80" t="s">
        <v>185</v>
      </c>
      <c r="F9" s="81">
        <v>2</v>
      </c>
      <c r="G9" s="82" t="s">
        <v>211</v>
      </c>
      <c r="H9" s="82">
        <v>1</v>
      </c>
      <c r="I9" s="83" t="s">
        <v>57</v>
      </c>
      <c r="J9" s="84" t="s">
        <v>186</v>
      </c>
      <c r="K9" s="85" t="s">
        <v>187</v>
      </c>
      <c r="L9" s="86" t="s">
        <v>188</v>
      </c>
      <c r="M9" s="86" t="s">
        <v>189</v>
      </c>
      <c r="N9" s="86" t="s">
        <v>190</v>
      </c>
      <c r="O9" s="86" t="s">
        <v>191</v>
      </c>
    </row>
    <row r="10" spans="1:15" ht="13.5" x14ac:dyDescent="0.15">
      <c r="B10" s="87"/>
      <c r="C10" s="73"/>
      <c r="D10" s="88"/>
      <c r="E10" s="88"/>
      <c r="F10" s="88"/>
      <c r="G10" s="82"/>
      <c r="H10" s="82"/>
      <c r="I10" s="88"/>
      <c r="J10" s="88"/>
      <c r="K10" s="85"/>
      <c r="L10" s="89"/>
      <c r="M10" s="89"/>
      <c r="N10" s="89"/>
      <c r="O10" s="89"/>
    </row>
    <row r="11" spans="1:15" ht="13.5" x14ac:dyDescent="0.15">
      <c r="B11" s="87"/>
      <c r="C11" s="262"/>
      <c r="D11" s="262"/>
      <c r="E11" s="262"/>
      <c r="F11" s="262"/>
      <c r="G11" s="262"/>
      <c r="H11" s="262"/>
      <c r="I11" s="262"/>
      <c r="J11" s="262"/>
      <c r="K11" s="262"/>
      <c r="L11" s="73"/>
      <c r="M11" s="73"/>
      <c r="N11" s="73"/>
      <c r="O11" s="73"/>
    </row>
    <row r="12" spans="1:15" ht="13.5" x14ac:dyDescent="0.15">
      <c r="B12" s="87"/>
      <c r="C12" s="73"/>
      <c r="D12" s="82"/>
      <c r="E12" s="82"/>
      <c r="F12" s="82"/>
      <c r="G12" s="82"/>
      <c r="H12" s="82"/>
      <c r="I12" s="82"/>
      <c r="J12" s="82"/>
      <c r="K12" s="85"/>
      <c r="L12" s="76"/>
      <c r="M12" s="76"/>
      <c r="N12" s="76"/>
      <c r="O12" s="76"/>
    </row>
    <row r="13" spans="1:15" ht="14.25" x14ac:dyDescent="0.15">
      <c r="A13" s="76" t="s">
        <v>212</v>
      </c>
      <c r="B13" s="77">
        <v>0.4375</v>
      </c>
      <c r="C13" s="90" t="s">
        <v>192</v>
      </c>
      <c r="D13" s="91" t="s">
        <v>193</v>
      </c>
      <c r="E13" s="92" t="s">
        <v>213</v>
      </c>
      <c r="F13" s="81">
        <v>1</v>
      </c>
      <c r="G13" s="82" t="s">
        <v>211</v>
      </c>
      <c r="H13" s="82">
        <v>1</v>
      </c>
      <c r="I13" s="93" t="s">
        <v>31</v>
      </c>
      <c r="J13" s="94" t="s">
        <v>214</v>
      </c>
      <c r="K13" s="85" t="s">
        <v>194</v>
      </c>
      <c r="L13" s="86" t="s">
        <v>195</v>
      </c>
      <c r="M13" s="86" t="s">
        <v>196</v>
      </c>
      <c r="N13" s="86" t="s">
        <v>197</v>
      </c>
      <c r="O13" s="86" t="s">
        <v>198</v>
      </c>
    </row>
    <row r="14" spans="1:15" ht="13.5" x14ac:dyDescent="0.15">
      <c r="B14" s="87"/>
      <c r="C14" s="95"/>
      <c r="D14" s="88"/>
      <c r="E14" s="88" t="s">
        <v>215</v>
      </c>
      <c r="F14" s="88">
        <v>6</v>
      </c>
      <c r="G14" s="82" t="s">
        <v>216</v>
      </c>
      <c r="H14" s="82">
        <v>5</v>
      </c>
      <c r="I14" s="88"/>
      <c r="J14" s="88"/>
      <c r="K14" s="85"/>
      <c r="L14" s="89"/>
      <c r="M14" s="89"/>
      <c r="N14" s="89"/>
      <c r="O14" s="89"/>
    </row>
    <row r="15" spans="1:15" ht="13.5" x14ac:dyDescent="0.15">
      <c r="B15" s="87"/>
      <c r="C15" s="262"/>
      <c r="D15" s="262"/>
      <c r="E15" s="262"/>
      <c r="F15" s="262"/>
      <c r="G15" s="262"/>
      <c r="H15" s="262"/>
      <c r="I15" s="262"/>
      <c r="J15" s="262"/>
      <c r="K15" s="262"/>
      <c r="L15" s="73"/>
      <c r="M15" s="73"/>
      <c r="N15" s="73"/>
      <c r="O15" s="73"/>
    </row>
    <row r="16" spans="1:15" ht="13.5" x14ac:dyDescent="0.15">
      <c r="B16" s="96"/>
      <c r="C16" s="97"/>
      <c r="D16" s="82"/>
      <c r="E16" s="82"/>
      <c r="F16" s="82"/>
      <c r="G16" s="82"/>
      <c r="H16" s="82"/>
      <c r="I16" s="82"/>
      <c r="J16" s="82"/>
      <c r="K16" s="75"/>
      <c r="L16" s="76"/>
      <c r="M16" s="76"/>
      <c r="N16" s="76"/>
      <c r="O16" s="76"/>
    </row>
    <row r="17" spans="1:15" ht="14.25" x14ac:dyDescent="0.15">
      <c r="A17" s="76" t="s">
        <v>217</v>
      </c>
      <c r="B17" s="77">
        <v>0.50694444444444442</v>
      </c>
      <c r="C17" s="78" t="s">
        <v>199</v>
      </c>
      <c r="D17" s="83" t="s">
        <v>57</v>
      </c>
      <c r="E17" s="84" t="s">
        <v>218</v>
      </c>
      <c r="F17" s="81">
        <v>1</v>
      </c>
      <c r="G17" s="82" t="s">
        <v>200</v>
      </c>
      <c r="H17" s="82">
        <v>1</v>
      </c>
      <c r="I17" s="98" t="s">
        <v>53</v>
      </c>
      <c r="J17" s="99" t="s">
        <v>219</v>
      </c>
      <c r="K17" s="85" t="s">
        <v>187</v>
      </c>
      <c r="L17" s="86" t="s">
        <v>201</v>
      </c>
      <c r="M17" s="86" t="s">
        <v>202</v>
      </c>
      <c r="N17" s="86" t="s">
        <v>188</v>
      </c>
      <c r="O17" s="86" t="s">
        <v>191</v>
      </c>
    </row>
    <row r="18" spans="1:15" ht="13.5" x14ac:dyDescent="0.15">
      <c r="B18" s="87"/>
      <c r="C18" s="73"/>
      <c r="D18" s="88"/>
      <c r="E18" s="88" t="s">
        <v>205</v>
      </c>
      <c r="F18" s="88">
        <v>4</v>
      </c>
      <c r="G18" s="82" t="s">
        <v>220</v>
      </c>
      <c r="H18" s="82">
        <v>5</v>
      </c>
      <c r="I18" s="88"/>
      <c r="J18" s="88"/>
      <c r="K18" s="85"/>
      <c r="L18" s="89"/>
      <c r="M18" s="89"/>
      <c r="N18" s="89"/>
      <c r="O18" s="89"/>
    </row>
    <row r="19" spans="1:15" ht="17.25" x14ac:dyDescent="0.15">
      <c r="B19" s="100"/>
      <c r="C19" s="73"/>
      <c r="D19" s="88"/>
      <c r="E19" s="88"/>
      <c r="F19" s="88"/>
      <c r="G19" s="82"/>
      <c r="H19" s="82"/>
      <c r="I19" s="88"/>
      <c r="J19" s="88"/>
      <c r="K19" s="85"/>
      <c r="L19" s="89"/>
      <c r="M19" s="89"/>
      <c r="N19" s="89"/>
      <c r="O19" s="89"/>
    </row>
    <row r="20" spans="1:15" ht="13.5" x14ac:dyDescent="0.15">
      <c r="B20" s="87"/>
      <c r="C20" s="260"/>
      <c r="D20" s="260"/>
      <c r="E20" s="260"/>
      <c r="F20" s="260"/>
      <c r="G20" s="260"/>
      <c r="H20" s="260"/>
      <c r="I20" s="260"/>
      <c r="J20" s="260"/>
      <c r="K20" s="260"/>
      <c r="L20" s="73"/>
      <c r="M20" s="73"/>
      <c r="N20" s="73"/>
      <c r="O20" s="73"/>
    </row>
    <row r="21" spans="1:15" ht="13.5" x14ac:dyDescent="0.15">
      <c r="B21" s="96"/>
      <c r="C21" s="97"/>
      <c r="D21" s="82"/>
      <c r="E21" s="82"/>
      <c r="F21" s="82"/>
      <c r="G21" s="82"/>
      <c r="H21" s="82"/>
      <c r="I21" s="82"/>
      <c r="J21" s="82"/>
      <c r="K21" s="75"/>
      <c r="L21" s="76"/>
      <c r="M21" s="76"/>
      <c r="N21" s="76"/>
      <c r="O21" s="76"/>
    </row>
    <row r="22" spans="1:15" ht="14.25" x14ac:dyDescent="0.15">
      <c r="A22" s="76" t="s">
        <v>221</v>
      </c>
      <c r="B22" s="77">
        <v>0.63888888888888895</v>
      </c>
      <c r="C22" s="78" t="s">
        <v>203</v>
      </c>
      <c r="D22" s="98" t="s">
        <v>53</v>
      </c>
      <c r="E22" s="99" t="s">
        <v>222</v>
      </c>
      <c r="F22" s="81">
        <v>1</v>
      </c>
      <c r="G22" s="82" t="s">
        <v>211</v>
      </c>
      <c r="H22" s="82">
        <v>1</v>
      </c>
      <c r="I22" s="79" t="s">
        <v>51</v>
      </c>
      <c r="J22" s="80" t="s">
        <v>223</v>
      </c>
      <c r="K22" s="85" t="s">
        <v>187</v>
      </c>
      <c r="L22" s="86" t="s">
        <v>190</v>
      </c>
      <c r="M22" s="86" t="s">
        <v>202</v>
      </c>
      <c r="N22" s="86" t="s">
        <v>198</v>
      </c>
      <c r="O22" s="86" t="s">
        <v>204</v>
      </c>
    </row>
    <row r="23" spans="1:15" ht="13.5" x14ac:dyDescent="0.15">
      <c r="B23" s="87"/>
      <c r="C23" s="73"/>
      <c r="D23" s="88"/>
      <c r="E23" s="88" t="s">
        <v>215</v>
      </c>
      <c r="F23" s="88">
        <v>3</v>
      </c>
      <c r="G23" s="82" t="s">
        <v>224</v>
      </c>
      <c r="H23" s="82">
        <v>2</v>
      </c>
      <c r="I23" s="88"/>
      <c r="J23" s="88"/>
      <c r="K23" s="85"/>
      <c r="L23" s="89"/>
      <c r="M23" s="89"/>
      <c r="N23" s="89"/>
      <c r="O23" s="89"/>
    </row>
    <row r="24" spans="1:15" ht="13.5" x14ac:dyDescent="0.15">
      <c r="B24" s="71" t="s">
        <v>206</v>
      </c>
    </row>
    <row r="25" spans="1:15" ht="13.5" x14ac:dyDescent="0.15"/>
  </sheetData>
  <mergeCells count="7">
    <mergeCell ref="C20:K20"/>
    <mergeCell ref="A1:O1"/>
    <mergeCell ref="A2:E2"/>
    <mergeCell ref="A3:I3"/>
    <mergeCell ref="B4:N4"/>
    <mergeCell ref="C11:K11"/>
    <mergeCell ref="C15:K1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全体順位</vt:lpstr>
      <vt:lpstr>1部</vt:lpstr>
      <vt:lpstr>2部A</vt:lpstr>
      <vt:lpstr>2部B</vt:lpstr>
      <vt:lpstr>3部A</vt:lpstr>
      <vt:lpstr>3部B</vt:lpstr>
      <vt:lpstr>3部C</vt:lpstr>
      <vt:lpstr>４部</vt:lpstr>
      <vt:lpstr>順位決定戦</vt:lpstr>
      <vt:lpstr>全体順位!Print_Area</vt:lpstr>
    </vt:vector>
  </TitlesOfParts>
  <Company>福井市教育委員会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福井市教育委員会</dc:creator>
  <cp:lastModifiedBy>user</cp:lastModifiedBy>
  <cp:lastPrinted>2017-11-23T22:37:46Z</cp:lastPrinted>
  <dcterms:created xsi:type="dcterms:W3CDTF">2015-11-08T08:19:19Z</dcterms:created>
  <dcterms:modified xsi:type="dcterms:W3CDTF">2017-11-26T10:02:29Z</dcterms:modified>
</cp:coreProperties>
</file>