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530" tabRatio="742"/>
  </bookViews>
  <sheets>
    <sheet name="全体順位" sheetId="6" r:id="rId1"/>
    <sheet name="1部" sheetId="2" r:id="rId2"/>
    <sheet name="2部A" sheetId="3" r:id="rId3"/>
    <sheet name="2部B" sheetId="7" r:id="rId4"/>
    <sheet name="3部A" sheetId="8" r:id="rId5"/>
    <sheet name="3部B" sheetId="9" r:id="rId6"/>
    <sheet name="3部C" sheetId="10" r:id="rId7"/>
    <sheet name="４部" sheetId="11" r:id="rId8"/>
    <sheet name="順位決定戦" sheetId="12" r:id="rId9"/>
  </sheets>
  <definedNames>
    <definedName name="_xlnm.Print_Area" localSheetId="1">'1部'!$A$1:$AV$23</definedName>
    <definedName name="_xlnm.Print_Area" localSheetId="2">'2部A'!$A$1:$AN$19</definedName>
    <definedName name="_xlnm.Print_Area" localSheetId="3">'2部B'!$A$1:$AN$19</definedName>
    <definedName name="_xlnm.Print_Area" localSheetId="4">'3部A'!$A$1:$AN$19</definedName>
    <definedName name="_xlnm.Print_Area" localSheetId="7">'４部'!$A$1:$AJ$17</definedName>
    <definedName name="_xlnm.Print_Area" localSheetId="0">全体順位!$A$1:$M$43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19" i="10" l="1"/>
  <c r="AA19" i="10"/>
  <c r="W19" i="10"/>
  <c r="S19" i="10"/>
  <c r="O19" i="10"/>
  <c r="K19" i="10"/>
  <c r="G19" i="10"/>
  <c r="C19" i="10"/>
  <c r="AK18" i="10"/>
  <c r="AJ18" i="10"/>
  <c r="AL18" i="10" s="1"/>
  <c r="AA18" i="10"/>
  <c r="W18" i="10"/>
  <c r="S18" i="10"/>
  <c r="O18" i="10"/>
  <c r="K18" i="10"/>
  <c r="G18" i="10"/>
  <c r="C18" i="10"/>
  <c r="AI18" i="10" s="1"/>
  <c r="AE17" i="10"/>
  <c r="AA17" i="10"/>
  <c r="W17" i="10"/>
  <c r="S17" i="10"/>
  <c r="O17" i="10"/>
  <c r="K17" i="10"/>
  <c r="G17" i="10"/>
  <c r="C17" i="10"/>
  <c r="AK16" i="10"/>
  <c r="AJ16" i="10"/>
  <c r="AE16" i="10"/>
  <c r="W16" i="10"/>
  <c r="S16" i="10"/>
  <c r="O16" i="10"/>
  <c r="K16" i="10"/>
  <c r="G16" i="10"/>
  <c r="C16" i="10"/>
  <c r="AE15" i="10"/>
  <c r="AA15" i="10"/>
  <c r="W15" i="10"/>
  <c r="S15" i="10"/>
  <c r="O15" i="10"/>
  <c r="K15" i="10"/>
  <c r="G15" i="10"/>
  <c r="C15" i="10"/>
  <c r="AK14" i="10"/>
  <c r="AJ14" i="10"/>
  <c r="AE14" i="10"/>
  <c r="AA14" i="10"/>
  <c r="S14" i="10"/>
  <c r="O14" i="10"/>
  <c r="K14" i="10"/>
  <c r="G14" i="10"/>
  <c r="C14" i="10"/>
  <c r="AE13" i="10"/>
  <c r="AA13" i="10"/>
  <c r="W13" i="10"/>
  <c r="S13" i="10"/>
  <c r="O13" i="10"/>
  <c r="K13" i="10"/>
  <c r="G13" i="10"/>
  <c r="C13" i="10"/>
  <c r="AK12" i="10"/>
  <c r="AJ12" i="10"/>
  <c r="AL12" i="10" s="1"/>
  <c r="AE12" i="10"/>
  <c r="AA12" i="10"/>
  <c r="W12" i="10"/>
  <c r="O12" i="10"/>
  <c r="K12" i="10"/>
  <c r="G12" i="10"/>
  <c r="C12" i="10"/>
  <c r="AE11" i="10"/>
  <c r="AA11" i="10"/>
  <c r="W11" i="10"/>
  <c r="S11" i="10"/>
  <c r="O11" i="10"/>
  <c r="K11" i="10"/>
  <c r="G11" i="10"/>
  <c r="C11" i="10"/>
  <c r="AK10" i="10"/>
  <c r="AJ10" i="10"/>
  <c r="AE10" i="10"/>
  <c r="AA10" i="10"/>
  <c r="W10" i="10"/>
  <c r="S10" i="10"/>
  <c r="K10" i="10"/>
  <c r="G10" i="10"/>
  <c r="C10" i="10"/>
  <c r="AI10" i="10" s="1"/>
  <c r="AE9" i="10"/>
  <c r="AA9" i="10"/>
  <c r="W9" i="10"/>
  <c r="S9" i="10"/>
  <c r="O9" i="10"/>
  <c r="K9" i="10"/>
  <c r="G9" i="10"/>
  <c r="C9" i="10"/>
  <c r="AK8" i="10"/>
  <c r="AJ8" i="10"/>
  <c r="AE8" i="10"/>
  <c r="AA8" i="10"/>
  <c r="W8" i="10"/>
  <c r="S8" i="10"/>
  <c r="O8" i="10"/>
  <c r="G8" i="10"/>
  <c r="C8" i="10"/>
  <c r="AE7" i="10"/>
  <c r="AA7" i="10"/>
  <c r="W7" i="10"/>
  <c r="S7" i="10"/>
  <c r="O7" i="10"/>
  <c r="K7" i="10"/>
  <c r="G7" i="10"/>
  <c r="C7" i="10"/>
  <c r="AK6" i="10"/>
  <c r="AJ6" i="10"/>
  <c r="AE6" i="10"/>
  <c r="AA6" i="10"/>
  <c r="W6" i="10"/>
  <c r="S6" i="10"/>
  <c r="O6" i="10"/>
  <c r="K6" i="10"/>
  <c r="C6" i="10"/>
  <c r="AE5" i="10"/>
  <c r="AA5" i="10"/>
  <c r="W5" i="10"/>
  <c r="S5" i="10"/>
  <c r="O5" i="10"/>
  <c r="K5" i="10"/>
  <c r="G5" i="10"/>
  <c r="AK4" i="10"/>
  <c r="AJ4" i="10"/>
  <c r="AE4" i="10"/>
  <c r="AA4" i="10"/>
  <c r="W4" i="10"/>
  <c r="S4" i="10"/>
  <c r="O4" i="10"/>
  <c r="K4" i="10"/>
  <c r="G4" i="10"/>
  <c r="AI4" i="10" l="1"/>
  <c r="AL4" i="10"/>
  <c r="AL6" i="10"/>
  <c r="AI12" i="10"/>
  <c r="AL14" i="10"/>
  <c r="AI6" i="10"/>
  <c r="AL8" i="10"/>
  <c r="AI14" i="10"/>
  <c r="AM4" i="10" s="1"/>
  <c r="AL16" i="10"/>
  <c r="AI8" i="10"/>
  <c r="AL10" i="10"/>
  <c r="AI16" i="10"/>
  <c r="AM16" i="10" s="1"/>
  <c r="AM12" i="10" l="1"/>
  <c r="AM18" i="10"/>
  <c r="AM8" i="10"/>
  <c r="AM6" i="10"/>
  <c r="AM10" i="10"/>
  <c r="AM14" i="10"/>
  <c r="AM23" i="2"/>
  <c r="AI23" i="2"/>
  <c r="AE23" i="2"/>
  <c r="AA23" i="2"/>
  <c r="W23" i="2"/>
  <c r="S23" i="2"/>
  <c r="O23" i="2"/>
  <c r="K23" i="2"/>
  <c r="G23" i="2"/>
  <c r="C23" i="2"/>
  <c r="AS22" i="2"/>
  <c r="AR22" i="2"/>
  <c r="AM22" i="2"/>
  <c r="AI22" i="2"/>
  <c r="AE22" i="2"/>
  <c r="AA22" i="2"/>
  <c r="W22" i="2"/>
  <c r="S22" i="2"/>
  <c r="O22" i="2"/>
  <c r="K22" i="2"/>
  <c r="G22" i="2"/>
  <c r="C22" i="2"/>
  <c r="AM21" i="2"/>
  <c r="AI21" i="2"/>
  <c r="AE21" i="2"/>
  <c r="AA21" i="2"/>
  <c r="W21" i="2"/>
  <c r="S21" i="2"/>
  <c r="O21" i="2"/>
  <c r="K21" i="2"/>
  <c r="G21" i="2"/>
  <c r="C21" i="2"/>
  <c r="AS20" i="2"/>
  <c r="AR20" i="2"/>
  <c r="AM20" i="2"/>
  <c r="AI20" i="2"/>
  <c r="AE20" i="2"/>
  <c r="AA20" i="2"/>
  <c r="W20" i="2"/>
  <c r="S20" i="2"/>
  <c r="O20" i="2"/>
  <c r="K20" i="2"/>
  <c r="G20" i="2"/>
  <c r="C20" i="2"/>
  <c r="AM19" i="2"/>
  <c r="AI19" i="2"/>
  <c r="AE19" i="2"/>
  <c r="AA19" i="2"/>
  <c r="W19" i="2"/>
  <c r="S19" i="2"/>
  <c r="O19" i="2"/>
  <c r="K19" i="2"/>
  <c r="G19" i="2"/>
  <c r="C19" i="2"/>
  <c r="AS18" i="2"/>
  <c r="AR18" i="2"/>
  <c r="AM18" i="2"/>
  <c r="AI18" i="2"/>
  <c r="AE18" i="2"/>
  <c r="AA18" i="2"/>
  <c r="W18" i="2"/>
  <c r="S18" i="2"/>
  <c r="O18" i="2"/>
  <c r="K18" i="2"/>
  <c r="G18" i="2"/>
  <c r="C18" i="2"/>
  <c r="AQ18" i="2" s="1"/>
  <c r="AM17" i="2"/>
  <c r="AI17" i="2"/>
  <c r="AE17" i="2"/>
  <c r="AA17" i="2"/>
  <c r="W17" i="2"/>
  <c r="S17" i="2"/>
  <c r="O17" i="2"/>
  <c r="K17" i="2"/>
  <c r="G17" i="2"/>
  <c r="C17" i="2"/>
  <c r="AS16" i="2"/>
  <c r="AR16" i="2"/>
  <c r="AM16" i="2"/>
  <c r="AI16" i="2"/>
  <c r="AE16" i="2"/>
  <c r="AA16" i="2"/>
  <c r="W16" i="2"/>
  <c r="S16" i="2"/>
  <c r="O16" i="2"/>
  <c r="K16" i="2"/>
  <c r="G16" i="2"/>
  <c r="C16" i="2"/>
  <c r="AM15" i="2"/>
  <c r="AI15" i="2"/>
  <c r="AE15" i="2"/>
  <c r="AA15" i="2"/>
  <c r="W15" i="2"/>
  <c r="S15" i="2"/>
  <c r="O15" i="2"/>
  <c r="K15" i="2"/>
  <c r="G15" i="2"/>
  <c r="C15" i="2"/>
  <c r="AS14" i="2"/>
  <c r="AT14" i="2" s="1"/>
  <c r="AR14" i="2"/>
  <c r="AM14" i="2"/>
  <c r="AI14" i="2"/>
  <c r="AE14" i="2"/>
  <c r="AA14" i="2"/>
  <c r="W14" i="2"/>
  <c r="O14" i="2"/>
  <c r="K14" i="2"/>
  <c r="G14" i="2"/>
  <c r="C14" i="2"/>
  <c r="AM13" i="2"/>
  <c r="AI13" i="2"/>
  <c r="AE13" i="2"/>
  <c r="AA13" i="2"/>
  <c r="W13" i="2"/>
  <c r="S13" i="2"/>
  <c r="O13" i="2"/>
  <c r="K13" i="2"/>
  <c r="G13" i="2"/>
  <c r="C13" i="2"/>
  <c r="AS12" i="2"/>
  <c r="AR12" i="2"/>
  <c r="AT12" i="2" s="1"/>
  <c r="AM12" i="2"/>
  <c r="AI12" i="2"/>
  <c r="AE12" i="2"/>
  <c r="AA12" i="2"/>
  <c r="W12" i="2"/>
  <c r="S12" i="2"/>
  <c r="O12" i="2"/>
  <c r="K12" i="2"/>
  <c r="G12" i="2"/>
  <c r="C12" i="2"/>
  <c r="AM11" i="2"/>
  <c r="AI11" i="2"/>
  <c r="AE11" i="2"/>
  <c r="AA11" i="2"/>
  <c r="W11" i="2"/>
  <c r="S11" i="2"/>
  <c r="O11" i="2"/>
  <c r="K11" i="2"/>
  <c r="G11" i="2"/>
  <c r="C11" i="2"/>
  <c r="AS10" i="2"/>
  <c r="AR10" i="2"/>
  <c r="AM10" i="2"/>
  <c r="AI10" i="2"/>
  <c r="AE10" i="2"/>
  <c r="AA10" i="2"/>
  <c r="W10" i="2"/>
  <c r="S10" i="2"/>
  <c r="O10" i="2"/>
  <c r="K10" i="2"/>
  <c r="G10" i="2"/>
  <c r="C10" i="2"/>
  <c r="AM9" i="2"/>
  <c r="AI9" i="2"/>
  <c r="AE9" i="2"/>
  <c r="AA9" i="2"/>
  <c r="W9" i="2"/>
  <c r="S9" i="2"/>
  <c r="O9" i="2"/>
  <c r="K9" i="2"/>
  <c r="G9" i="2"/>
  <c r="C9" i="2"/>
  <c r="AS8" i="2"/>
  <c r="AR8" i="2"/>
  <c r="AT8" i="2" s="1"/>
  <c r="AM8" i="2"/>
  <c r="AI8" i="2"/>
  <c r="AE8" i="2"/>
  <c r="AA8" i="2"/>
  <c r="W8" i="2"/>
  <c r="S8" i="2"/>
  <c r="O8" i="2"/>
  <c r="K8" i="2"/>
  <c r="G8" i="2"/>
  <c r="C8" i="2"/>
  <c r="AQ8" i="2" s="1"/>
  <c r="AM7" i="2"/>
  <c r="AI7" i="2"/>
  <c r="AE7" i="2"/>
  <c r="AA7" i="2"/>
  <c r="W7" i="2"/>
  <c r="S7" i="2"/>
  <c r="O7" i="2"/>
  <c r="K7" i="2"/>
  <c r="G7" i="2"/>
  <c r="C7" i="2"/>
  <c r="AS6" i="2"/>
  <c r="AR6" i="2"/>
  <c r="AM6" i="2"/>
  <c r="AI6" i="2"/>
  <c r="AE6" i="2"/>
  <c r="AA6" i="2"/>
  <c r="W6" i="2"/>
  <c r="S6" i="2"/>
  <c r="O6" i="2"/>
  <c r="K6" i="2"/>
  <c r="G6" i="2"/>
  <c r="C6" i="2"/>
  <c r="AM5" i="2"/>
  <c r="AI5" i="2"/>
  <c r="AE5" i="2"/>
  <c r="AA5" i="2"/>
  <c r="W5" i="2"/>
  <c r="S5" i="2"/>
  <c r="O5" i="2"/>
  <c r="K5" i="2"/>
  <c r="G5" i="2"/>
  <c r="AS4" i="2"/>
  <c r="AT4" i="2" s="1"/>
  <c r="AR4" i="2"/>
  <c r="AM4" i="2"/>
  <c r="AI4" i="2"/>
  <c r="AE4" i="2"/>
  <c r="AA4" i="2"/>
  <c r="W4" i="2"/>
  <c r="S4" i="2"/>
  <c r="O4" i="2"/>
  <c r="K4" i="2"/>
  <c r="G4" i="2"/>
  <c r="AM2" i="2"/>
  <c r="AI2" i="2"/>
  <c r="AE2" i="2"/>
  <c r="AA2" i="2"/>
  <c r="W2" i="2"/>
  <c r="S2" i="2"/>
  <c r="O2" i="2"/>
  <c r="K2" i="2"/>
  <c r="G2" i="2"/>
  <c r="C2" i="2"/>
  <c r="AQ20" i="2" l="1"/>
  <c r="AQ14" i="2"/>
  <c r="AT18" i="2"/>
  <c r="AT22" i="2"/>
  <c r="AQ10" i="2"/>
  <c r="AT6" i="2"/>
  <c r="AT10" i="2"/>
  <c r="AT16" i="2"/>
  <c r="AT20" i="2"/>
  <c r="AQ6" i="2"/>
  <c r="AQ12" i="2"/>
  <c r="AQ16" i="2"/>
  <c r="AQ22" i="2"/>
  <c r="AQ4" i="2"/>
  <c r="AU8" i="2" s="1"/>
  <c r="AE19" i="7"/>
  <c r="AA19" i="7"/>
  <c r="W19" i="7"/>
  <c r="S19" i="7"/>
  <c r="O19" i="7"/>
  <c r="K19" i="7"/>
  <c r="G19" i="7"/>
  <c r="C19" i="7"/>
  <c r="AK18" i="7"/>
  <c r="AJ18" i="7"/>
  <c r="AE18" i="7"/>
  <c r="AA18" i="7"/>
  <c r="W18" i="7"/>
  <c r="S18" i="7"/>
  <c r="O18" i="7"/>
  <c r="K18" i="7"/>
  <c r="G18" i="7"/>
  <c r="C18" i="7"/>
  <c r="AE17" i="7"/>
  <c r="AA17" i="7"/>
  <c r="W17" i="7"/>
  <c r="S17" i="7"/>
  <c r="O17" i="7"/>
  <c r="K17" i="7"/>
  <c r="G17" i="7"/>
  <c r="C17" i="7"/>
  <c r="AK16" i="7"/>
  <c r="AJ16" i="7"/>
  <c r="AL16" i="7" s="1"/>
  <c r="AE16" i="7"/>
  <c r="AA16" i="7"/>
  <c r="W16" i="7"/>
  <c r="S16" i="7"/>
  <c r="O16" i="7"/>
  <c r="K16" i="7"/>
  <c r="G16" i="7"/>
  <c r="C16" i="7"/>
  <c r="AI16" i="7" s="1"/>
  <c r="AE15" i="7"/>
  <c r="AA15" i="7"/>
  <c r="W15" i="7"/>
  <c r="S15" i="7"/>
  <c r="O15" i="7"/>
  <c r="K15" i="7"/>
  <c r="G15" i="7"/>
  <c r="C15" i="7"/>
  <c r="AK14" i="7"/>
  <c r="AJ14" i="7"/>
  <c r="AE14" i="7"/>
  <c r="AA14" i="7"/>
  <c r="W14" i="7"/>
  <c r="S14" i="7"/>
  <c r="O14" i="7"/>
  <c r="K14" i="7"/>
  <c r="G14" i="7"/>
  <c r="C14" i="7"/>
  <c r="AE13" i="7"/>
  <c r="AA13" i="7"/>
  <c r="W13" i="7"/>
  <c r="S13" i="7"/>
  <c r="O13" i="7"/>
  <c r="K13" i="7"/>
  <c r="G13" i="7"/>
  <c r="C13" i="7"/>
  <c r="AK12" i="7"/>
  <c r="AJ12" i="7"/>
  <c r="AL12" i="7" s="1"/>
  <c r="AE12" i="7"/>
  <c r="AA12" i="7"/>
  <c r="W12" i="7"/>
  <c r="S12" i="7"/>
  <c r="O12" i="7"/>
  <c r="K12" i="7"/>
  <c r="G12" i="7"/>
  <c r="C12" i="7"/>
  <c r="AE11" i="7"/>
  <c r="AA11" i="7"/>
  <c r="W11" i="7"/>
  <c r="S11" i="7"/>
  <c r="O11" i="7"/>
  <c r="K11" i="7"/>
  <c r="G11" i="7"/>
  <c r="C11" i="7"/>
  <c r="AK10" i="7"/>
  <c r="AJ10" i="7"/>
  <c r="AE10" i="7"/>
  <c r="AA10" i="7"/>
  <c r="W10" i="7"/>
  <c r="S10" i="7"/>
  <c r="O10" i="7"/>
  <c r="K10" i="7"/>
  <c r="G10" i="7"/>
  <c r="C10" i="7"/>
  <c r="AE9" i="7"/>
  <c r="AA9" i="7"/>
  <c r="W9" i="7"/>
  <c r="S9" i="7"/>
  <c r="O9" i="7"/>
  <c r="K9" i="7"/>
  <c r="G9" i="7"/>
  <c r="C9" i="7"/>
  <c r="AK8" i="7"/>
  <c r="AJ8" i="7"/>
  <c r="AE8" i="7"/>
  <c r="AA8" i="7"/>
  <c r="W8" i="7"/>
  <c r="S8" i="7"/>
  <c r="O8" i="7"/>
  <c r="K8" i="7"/>
  <c r="G8" i="7"/>
  <c r="C8" i="7"/>
  <c r="AE7" i="7"/>
  <c r="AA7" i="7"/>
  <c r="W7" i="7"/>
  <c r="S7" i="7"/>
  <c r="O7" i="7"/>
  <c r="K7" i="7"/>
  <c r="G7" i="7"/>
  <c r="C7" i="7"/>
  <c r="AK6" i="7"/>
  <c r="AJ6" i="7"/>
  <c r="AE6" i="7"/>
  <c r="AA6" i="7"/>
  <c r="W6" i="7"/>
  <c r="S6" i="7"/>
  <c r="O6" i="7"/>
  <c r="K6" i="7"/>
  <c r="G6" i="7"/>
  <c r="C6" i="7"/>
  <c r="AE5" i="7"/>
  <c r="AA5" i="7"/>
  <c r="W5" i="7"/>
  <c r="S5" i="7"/>
  <c r="O5" i="7"/>
  <c r="K5" i="7"/>
  <c r="G5" i="7"/>
  <c r="AK4" i="7"/>
  <c r="AJ4" i="7"/>
  <c r="AE4" i="7"/>
  <c r="AA4" i="7"/>
  <c r="W4" i="7"/>
  <c r="S4" i="7"/>
  <c r="O4" i="7"/>
  <c r="K4" i="7"/>
  <c r="G4" i="7"/>
  <c r="AE2" i="7"/>
  <c r="AA2" i="7"/>
  <c r="W2" i="7"/>
  <c r="S2" i="7"/>
  <c r="O2" i="7"/>
  <c r="K2" i="7"/>
  <c r="G2" i="7"/>
  <c r="C2" i="7"/>
  <c r="AE19" i="3"/>
  <c r="AA19" i="3"/>
  <c r="W19" i="3"/>
  <c r="S19" i="3"/>
  <c r="O19" i="3"/>
  <c r="K19" i="3"/>
  <c r="G19" i="3"/>
  <c r="C19" i="3"/>
  <c r="AK18" i="3"/>
  <c r="AJ18" i="3"/>
  <c r="AL18" i="3" s="1"/>
  <c r="AE18" i="3"/>
  <c r="AA18" i="3"/>
  <c r="W18" i="3"/>
  <c r="S18" i="3"/>
  <c r="O18" i="3"/>
  <c r="K18" i="3"/>
  <c r="G18" i="3"/>
  <c r="C18" i="3"/>
  <c r="AI18" i="3" s="1"/>
  <c r="AE17" i="3"/>
  <c r="AA17" i="3"/>
  <c r="W17" i="3"/>
  <c r="S17" i="3"/>
  <c r="O17" i="3"/>
  <c r="K17" i="3"/>
  <c r="G17" i="3"/>
  <c r="C17" i="3"/>
  <c r="AK16" i="3"/>
  <c r="AJ16" i="3"/>
  <c r="AE16" i="3"/>
  <c r="AA16" i="3"/>
  <c r="W16" i="3"/>
  <c r="S16" i="3"/>
  <c r="O16" i="3"/>
  <c r="K16" i="3"/>
  <c r="G16" i="3"/>
  <c r="C16" i="3"/>
  <c r="AE15" i="3"/>
  <c r="AA15" i="3"/>
  <c r="W15" i="3"/>
  <c r="S15" i="3"/>
  <c r="O15" i="3"/>
  <c r="K15" i="3"/>
  <c r="G15" i="3"/>
  <c r="C15" i="3"/>
  <c r="AK14" i="3"/>
  <c r="AJ14" i="3"/>
  <c r="AE14" i="3"/>
  <c r="AA14" i="3"/>
  <c r="W14" i="3"/>
  <c r="S14" i="3"/>
  <c r="O14" i="3"/>
  <c r="K14" i="3"/>
  <c r="G14" i="3"/>
  <c r="C14" i="3"/>
  <c r="AE13" i="3"/>
  <c r="AA13" i="3"/>
  <c r="W13" i="3"/>
  <c r="S13" i="3"/>
  <c r="O13" i="3"/>
  <c r="K13" i="3"/>
  <c r="G13" i="3"/>
  <c r="C13" i="3"/>
  <c r="AK12" i="3"/>
  <c r="AJ12" i="3"/>
  <c r="AL12" i="3" s="1"/>
  <c r="AE12" i="3"/>
  <c r="AA12" i="3"/>
  <c r="W12" i="3"/>
  <c r="S12" i="3"/>
  <c r="O12" i="3"/>
  <c r="K12" i="3"/>
  <c r="G12" i="3"/>
  <c r="C12" i="3"/>
  <c r="AE11" i="3"/>
  <c r="AA11" i="3"/>
  <c r="W11" i="3"/>
  <c r="S11" i="3"/>
  <c r="O11" i="3"/>
  <c r="K11" i="3"/>
  <c r="G11" i="3"/>
  <c r="C11" i="3"/>
  <c r="AK10" i="3"/>
  <c r="AJ10" i="3"/>
  <c r="AE10" i="3"/>
  <c r="AA10" i="3"/>
  <c r="W10" i="3"/>
  <c r="S10" i="3"/>
  <c r="O10" i="3"/>
  <c r="K10" i="3"/>
  <c r="G10" i="3"/>
  <c r="C10" i="3"/>
  <c r="AI10" i="3" s="1"/>
  <c r="AE9" i="3"/>
  <c r="AA9" i="3"/>
  <c r="W9" i="3"/>
  <c r="S9" i="3"/>
  <c r="O9" i="3"/>
  <c r="K9" i="3"/>
  <c r="G9" i="3"/>
  <c r="C9" i="3"/>
  <c r="AK8" i="3"/>
  <c r="AJ8" i="3"/>
  <c r="AL8" i="3" s="1"/>
  <c r="AE8" i="3"/>
  <c r="AA8" i="3"/>
  <c r="W8" i="3"/>
  <c r="S8" i="3"/>
  <c r="O8" i="3"/>
  <c r="K8" i="3"/>
  <c r="G8" i="3"/>
  <c r="C8" i="3"/>
  <c r="AE7" i="3"/>
  <c r="AA7" i="3"/>
  <c r="W7" i="3"/>
  <c r="S7" i="3"/>
  <c r="O7" i="3"/>
  <c r="K7" i="3"/>
  <c r="G7" i="3"/>
  <c r="C7" i="3"/>
  <c r="AK6" i="3"/>
  <c r="AJ6" i="3"/>
  <c r="AE6" i="3"/>
  <c r="AA6" i="3"/>
  <c r="W6" i="3"/>
  <c r="S6" i="3"/>
  <c r="O6" i="3"/>
  <c r="K6" i="3"/>
  <c r="G6" i="3"/>
  <c r="C6" i="3"/>
  <c r="AI6" i="3" s="1"/>
  <c r="AE5" i="3"/>
  <c r="AA5" i="3"/>
  <c r="W5" i="3"/>
  <c r="S5" i="3"/>
  <c r="O5" i="3"/>
  <c r="K5" i="3"/>
  <c r="G5" i="3"/>
  <c r="AK4" i="3"/>
  <c r="AJ4" i="3"/>
  <c r="AE4" i="3"/>
  <c r="AA4" i="3"/>
  <c r="W4" i="3"/>
  <c r="S4" i="3"/>
  <c r="O4" i="3"/>
  <c r="K4" i="3"/>
  <c r="G4" i="3"/>
  <c r="AE2" i="3"/>
  <c r="AA2" i="3"/>
  <c r="W2" i="3"/>
  <c r="S2" i="3"/>
  <c r="O2" i="3"/>
  <c r="K2" i="3"/>
  <c r="G2" i="3"/>
  <c r="C2" i="3"/>
  <c r="AU22" i="2" l="1"/>
  <c r="AU16" i="2"/>
  <c r="AU12" i="2"/>
  <c r="AU14" i="2"/>
  <c r="AU18" i="2"/>
  <c r="AU6" i="2"/>
  <c r="AU4" i="2"/>
  <c r="AU10" i="2"/>
  <c r="AU20" i="2"/>
  <c r="AI4" i="3"/>
  <c r="AL4" i="7"/>
  <c r="AL10" i="3"/>
  <c r="AL10" i="7"/>
  <c r="AI4" i="7"/>
  <c r="AL6" i="7"/>
  <c r="AL14" i="7"/>
  <c r="AL18" i="7"/>
  <c r="AI8" i="7"/>
  <c r="AL8" i="7"/>
  <c r="AI10" i="7"/>
  <c r="AI6" i="7"/>
  <c r="AI12" i="7"/>
  <c r="AM4" i="7" s="1"/>
  <c r="AI18" i="7"/>
  <c r="AI14" i="7"/>
  <c r="AL6" i="3"/>
  <c r="AI12" i="3"/>
  <c r="AI14" i="3"/>
  <c r="AI8" i="3"/>
  <c r="AL14" i="3"/>
  <c r="AL4" i="3"/>
  <c r="AI16" i="3"/>
  <c r="AM16" i="3" s="1"/>
  <c r="AL16" i="3"/>
  <c r="AM6" i="3" l="1"/>
  <c r="AM10" i="3"/>
  <c r="AM12" i="3"/>
  <c r="AM8" i="7"/>
  <c r="AM18" i="7"/>
  <c r="AM14" i="7"/>
  <c r="AM6" i="7"/>
  <c r="AM10" i="7"/>
  <c r="AM16" i="7"/>
  <c r="AM18" i="3"/>
  <c r="AM8" i="3"/>
  <c r="AM14" i="3"/>
  <c r="AM4" i="3"/>
  <c r="AA17" i="11" l="1"/>
  <c r="W17" i="11"/>
  <c r="S17" i="11"/>
  <c r="O17" i="11"/>
  <c r="K17" i="11"/>
  <c r="G17" i="11"/>
  <c r="C17" i="11"/>
  <c r="AG16" i="11"/>
  <c r="AF16" i="11"/>
  <c r="AA16" i="11"/>
  <c r="W16" i="11"/>
  <c r="S16" i="11"/>
  <c r="O16" i="11"/>
  <c r="K16" i="11"/>
  <c r="G16" i="11"/>
  <c r="C16" i="11"/>
  <c r="AA15" i="11"/>
  <c r="W15" i="11"/>
  <c r="S15" i="11"/>
  <c r="O15" i="11"/>
  <c r="K15" i="11"/>
  <c r="G15" i="11"/>
  <c r="C15" i="11"/>
  <c r="AG14" i="11"/>
  <c r="AF14" i="11"/>
  <c r="AA14" i="11"/>
  <c r="W14" i="11"/>
  <c r="S14" i="11"/>
  <c r="O14" i="11"/>
  <c r="K14" i="11"/>
  <c r="G14" i="11"/>
  <c r="C14" i="11"/>
  <c r="AA13" i="11"/>
  <c r="W13" i="11"/>
  <c r="S13" i="11"/>
  <c r="O13" i="11"/>
  <c r="K13" i="11"/>
  <c r="G13" i="11"/>
  <c r="C13" i="11"/>
  <c r="AG12" i="11"/>
  <c r="AF12" i="11"/>
  <c r="AA12" i="11"/>
  <c r="W12" i="11"/>
  <c r="S12" i="11"/>
  <c r="O12" i="11"/>
  <c r="K12" i="11"/>
  <c r="G12" i="11"/>
  <c r="C12" i="11"/>
  <c r="AA11" i="11"/>
  <c r="W11" i="11"/>
  <c r="S11" i="11"/>
  <c r="O11" i="11"/>
  <c r="K11" i="11"/>
  <c r="G11" i="11"/>
  <c r="C11" i="11"/>
  <c r="AG10" i="11"/>
  <c r="AF10" i="11"/>
  <c r="AA10" i="11"/>
  <c r="W10" i="11"/>
  <c r="S10" i="11"/>
  <c r="O10" i="11"/>
  <c r="K10" i="11"/>
  <c r="G10" i="11"/>
  <c r="C10" i="11"/>
  <c r="AA9" i="11"/>
  <c r="W9" i="11"/>
  <c r="S9" i="11"/>
  <c r="O9" i="11"/>
  <c r="K9" i="11"/>
  <c r="G9" i="11"/>
  <c r="C9" i="11"/>
  <c r="AG8" i="11"/>
  <c r="AF8" i="11"/>
  <c r="AA8" i="11"/>
  <c r="W8" i="11"/>
  <c r="S8" i="11"/>
  <c r="O8" i="11"/>
  <c r="K8" i="11"/>
  <c r="G8" i="11"/>
  <c r="C8" i="11"/>
  <c r="AA7" i="11"/>
  <c r="W7" i="11"/>
  <c r="S7" i="11"/>
  <c r="O7" i="11"/>
  <c r="K7" i="11"/>
  <c r="G7" i="11"/>
  <c r="C7" i="11"/>
  <c r="AG6" i="11"/>
  <c r="AF6" i="11"/>
  <c r="AA6" i="11"/>
  <c r="W6" i="11"/>
  <c r="S6" i="11"/>
  <c r="O6" i="11"/>
  <c r="K6" i="11"/>
  <c r="AE6" i="11" s="1"/>
  <c r="G6" i="11"/>
  <c r="C6" i="11"/>
  <c r="AA5" i="11"/>
  <c r="W5" i="11"/>
  <c r="S5" i="11"/>
  <c r="O5" i="11"/>
  <c r="K5" i="11"/>
  <c r="G5" i="11"/>
  <c r="AG4" i="11"/>
  <c r="AF4" i="11"/>
  <c r="AA4" i="11"/>
  <c r="W4" i="11"/>
  <c r="S4" i="11"/>
  <c r="O4" i="11"/>
  <c r="K4" i="11"/>
  <c r="G4" i="11"/>
  <c r="AA2" i="11"/>
  <c r="W2" i="11"/>
  <c r="S2" i="11"/>
  <c r="O2" i="11"/>
  <c r="K2" i="11"/>
  <c r="G2" i="11"/>
  <c r="C2" i="11"/>
  <c r="AH4" i="11" l="1"/>
  <c r="AH6" i="11"/>
  <c r="AH10" i="11"/>
  <c r="AH14" i="11"/>
  <c r="AH16" i="11"/>
  <c r="AE8" i="11"/>
  <c r="AE12" i="11"/>
  <c r="AE16" i="11"/>
  <c r="AE4" i="11"/>
  <c r="AE14" i="11"/>
  <c r="AH8" i="11"/>
  <c r="AE10" i="11"/>
  <c r="AI10" i="11" s="1"/>
  <c r="AH12" i="11"/>
  <c r="AE19" i="9"/>
  <c r="AA19" i="9"/>
  <c r="W19" i="9"/>
  <c r="S19" i="9"/>
  <c r="O19" i="9"/>
  <c r="K19" i="9"/>
  <c r="G19" i="9"/>
  <c r="C19" i="9"/>
  <c r="AK18" i="9"/>
  <c r="AJ18" i="9"/>
  <c r="AE18" i="9"/>
  <c r="AA18" i="9"/>
  <c r="W18" i="9"/>
  <c r="S18" i="9"/>
  <c r="O18" i="9"/>
  <c r="K18" i="9"/>
  <c r="G18" i="9"/>
  <c r="C18" i="9"/>
  <c r="AE17" i="9"/>
  <c r="AA17" i="9"/>
  <c r="W17" i="9"/>
  <c r="S17" i="9"/>
  <c r="O17" i="9"/>
  <c r="K17" i="9"/>
  <c r="G17" i="9"/>
  <c r="C17" i="9"/>
  <c r="AK16" i="9"/>
  <c r="AJ16" i="9"/>
  <c r="AE16" i="9"/>
  <c r="AA16" i="9"/>
  <c r="W16" i="9"/>
  <c r="S16" i="9"/>
  <c r="O16" i="9"/>
  <c r="K16" i="9"/>
  <c r="G16" i="9"/>
  <c r="C16" i="9"/>
  <c r="AE15" i="9"/>
  <c r="AA15" i="9"/>
  <c r="W15" i="9"/>
  <c r="S15" i="9"/>
  <c r="O15" i="9"/>
  <c r="K15" i="9"/>
  <c r="G15" i="9"/>
  <c r="C15" i="9"/>
  <c r="AK14" i="9"/>
  <c r="AJ14" i="9"/>
  <c r="AE14" i="9"/>
  <c r="AA14" i="9"/>
  <c r="W14" i="9"/>
  <c r="S14" i="9"/>
  <c r="O14" i="9"/>
  <c r="K14" i="9"/>
  <c r="G14" i="9"/>
  <c r="C14" i="9"/>
  <c r="AE13" i="9"/>
  <c r="AA13" i="9"/>
  <c r="W13" i="9"/>
  <c r="S13" i="9"/>
  <c r="O13" i="9"/>
  <c r="K13" i="9"/>
  <c r="G13" i="9"/>
  <c r="C13" i="9"/>
  <c r="AK12" i="9"/>
  <c r="AJ12" i="9"/>
  <c r="AE12" i="9"/>
  <c r="AA12" i="9"/>
  <c r="W12" i="9"/>
  <c r="S12" i="9"/>
  <c r="O12" i="9"/>
  <c r="K12" i="9"/>
  <c r="G12" i="9"/>
  <c r="C12" i="9"/>
  <c r="AE11" i="9"/>
  <c r="AA11" i="9"/>
  <c r="W11" i="9"/>
  <c r="S11" i="9"/>
  <c r="O11" i="9"/>
  <c r="K11" i="9"/>
  <c r="G11" i="9"/>
  <c r="C11" i="9"/>
  <c r="AK10" i="9"/>
  <c r="AJ10" i="9"/>
  <c r="AE10" i="9"/>
  <c r="AA10" i="9"/>
  <c r="W10" i="9"/>
  <c r="S10" i="9"/>
  <c r="O10" i="9"/>
  <c r="K10" i="9"/>
  <c r="G10" i="9"/>
  <c r="C10" i="9"/>
  <c r="AE9" i="9"/>
  <c r="AA9" i="9"/>
  <c r="W9" i="9"/>
  <c r="S9" i="9"/>
  <c r="O9" i="9"/>
  <c r="K9" i="9"/>
  <c r="G9" i="9"/>
  <c r="C9" i="9"/>
  <c r="AK8" i="9"/>
  <c r="AJ8" i="9"/>
  <c r="AE8" i="9"/>
  <c r="AA8" i="9"/>
  <c r="W8" i="9"/>
  <c r="S8" i="9"/>
  <c r="O8" i="9"/>
  <c r="K8" i="9"/>
  <c r="G8" i="9"/>
  <c r="C8" i="9"/>
  <c r="AE7" i="9"/>
  <c r="AA7" i="9"/>
  <c r="W7" i="9"/>
  <c r="S7" i="9"/>
  <c r="O7" i="9"/>
  <c r="K7" i="9"/>
  <c r="G7" i="9"/>
  <c r="C7" i="9"/>
  <c r="AK6" i="9"/>
  <c r="AL6" i="9" s="1"/>
  <c r="AJ6" i="9"/>
  <c r="AE6" i="9"/>
  <c r="AA6" i="9"/>
  <c r="W6" i="9"/>
  <c r="S6" i="9"/>
  <c r="O6" i="9"/>
  <c r="K6" i="9"/>
  <c r="G6" i="9"/>
  <c r="C6" i="9"/>
  <c r="AE5" i="9"/>
  <c r="AA5" i="9"/>
  <c r="W5" i="9"/>
  <c r="S5" i="9"/>
  <c r="O5" i="9"/>
  <c r="K5" i="9"/>
  <c r="G5" i="9"/>
  <c r="AK4" i="9"/>
  <c r="AJ4" i="9"/>
  <c r="AL4" i="9" s="1"/>
  <c r="AE4" i="9"/>
  <c r="AA4" i="9"/>
  <c r="W4" i="9"/>
  <c r="S4" i="9"/>
  <c r="O4" i="9"/>
  <c r="K4" i="9"/>
  <c r="G4" i="9"/>
  <c r="AE2" i="9"/>
  <c r="AA2" i="9"/>
  <c r="W2" i="9"/>
  <c r="S2" i="9"/>
  <c r="O2" i="9"/>
  <c r="K2" i="9"/>
  <c r="G2" i="9"/>
  <c r="C2" i="9"/>
  <c r="AI10" i="9" l="1"/>
  <c r="AL10" i="9"/>
  <c r="AI12" i="9"/>
  <c r="AL14" i="9"/>
  <c r="AL18" i="9"/>
  <c r="AI14" i="11"/>
  <c r="AI4" i="9"/>
  <c r="AL8" i="9"/>
  <c r="AI16" i="9"/>
  <c r="AL16" i="9"/>
  <c r="AI12" i="11"/>
  <c r="AI14" i="9"/>
  <c r="AI8" i="9"/>
  <c r="AI18" i="9"/>
  <c r="AI6" i="9"/>
  <c r="AL12" i="9"/>
  <c r="AI6" i="11"/>
  <c r="AI8" i="11"/>
  <c r="AI16" i="11"/>
  <c r="AI4" i="11"/>
  <c r="AM4" i="9" l="1"/>
  <c r="AM10" i="9"/>
  <c r="AM14" i="9"/>
  <c r="AM16" i="9"/>
  <c r="AM18" i="9"/>
  <c r="AM12" i="9"/>
  <c r="AM8" i="9"/>
  <c r="AM6" i="9"/>
  <c r="AE19" i="8"/>
  <c r="AA19" i="8"/>
  <c r="W19" i="8"/>
  <c r="S19" i="8"/>
  <c r="O19" i="8"/>
  <c r="K19" i="8"/>
  <c r="G19" i="8"/>
  <c r="C19" i="8"/>
  <c r="AK18" i="8"/>
  <c r="AJ18" i="8"/>
  <c r="AL18" i="8" s="1"/>
  <c r="AE18" i="8"/>
  <c r="AA18" i="8"/>
  <c r="W18" i="8"/>
  <c r="S18" i="8"/>
  <c r="O18" i="8"/>
  <c r="K18" i="8"/>
  <c r="G18" i="8"/>
  <c r="C18" i="8"/>
  <c r="AE17" i="8"/>
  <c r="AA17" i="8"/>
  <c r="W17" i="8"/>
  <c r="S17" i="8"/>
  <c r="O17" i="8"/>
  <c r="K17" i="8"/>
  <c r="G17" i="8"/>
  <c r="C17" i="8"/>
  <c r="AK16" i="8"/>
  <c r="AJ16" i="8"/>
  <c r="AE16" i="8"/>
  <c r="AA16" i="8"/>
  <c r="W16" i="8"/>
  <c r="S16" i="8"/>
  <c r="O16" i="8"/>
  <c r="K16" i="8"/>
  <c r="G16" i="8"/>
  <c r="C16" i="8"/>
  <c r="AI16" i="8" s="1"/>
  <c r="AE15" i="8"/>
  <c r="AA15" i="8"/>
  <c r="W15" i="8"/>
  <c r="S15" i="8"/>
  <c r="O15" i="8"/>
  <c r="K15" i="8"/>
  <c r="G15" i="8"/>
  <c r="C15" i="8"/>
  <c r="AK14" i="8"/>
  <c r="AJ14" i="8"/>
  <c r="AL14" i="8" s="1"/>
  <c r="AE14" i="8"/>
  <c r="AA14" i="8"/>
  <c r="W14" i="8"/>
  <c r="S14" i="8"/>
  <c r="O14" i="8"/>
  <c r="K14" i="8"/>
  <c r="G14" i="8"/>
  <c r="C14" i="8"/>
  <c r="AE13" i="8"/>
  <c r="AA13" i="8"/>
  <c r="W13" i="8"/>
  <c r="S13" i="8"/>
  <c r="O13" i="8"/>
  <c r="K13" i="8"/>
  <c r="G13" i="8"/>
  <c r="C13" i="8"/>
  <c r="AK12" i="8"/>
  <c r="AJ12" i="8"/>
  <c r="AE12" i="8"/>
  <c r="AA12" i="8"/>
  <c r="W12" i="8"/>
  <c r="S12" i="8"/>
  <c r="O12" i="8"/>
  <c r="K12" i="8"/>
  <c r="G12" i="8"/>
  <c r="C12" i="8"/>
  <c r="AE11" i="8"/>
  <c r="AA11" i="8"/>
  <c r="W11" i="8"/>
  <c r="S11" i="8"/>
  <c r="O11" i="8"/>
  <c r="K11" i="8"/>
  <c r="G11" i="8"/>
  <c r="C11" i="8"/>
  <c r="AK10" i="8"/>
  <c r="AJ10" i="8"/>
  <c r="AE10" i="8"/>
  <c r="AA10" i="8"/>
  <c r="W10" i="8"/>
  <c r="S10" i="8"/>
  <c r="O10" i="8"/>
  <c r="K10" i="8"/>
  <c r="G10" i="8"/>
  <c r="C10" i="8"/>
  <c r="AE9" i="8"/>
  <c r="AA9" i="8"/>
  <c r="W9" i="8"/>
  <c r="S9" i="8"/>
  <c r="O9" i="8"/>
  <c r="K9" i="8"/>
  <c r="G9" i="8"/>
  <c r="C9" i="8"/>
  <c r="AK8" i="8"/>
  <c r="AJ8" i="8"/>
  <c r="AE8" i="8"/>
  <c r="AA8" i="8"/>
  <c r="W8" i="8"/>
  <c r="S8" i="8"/>
  <c r="O8" i="8"/>
  <c r="K8" i="8"/>
  <c r="G8" i="8"/>
  <c r="C8" i="8"/>
  <c r="AE7" i="8"/>
  <c r="AA7" i="8"/>
  <c r="W7" i="8"/>
  <c r="S7" i="8"/>
  <c r="O7" i="8"/>
  <c r="K7" i="8"/>
  <c r="G7" i="8"/>
  <c r="C7" i="8"/>
  <c r="AK6" i="8"/>
  <c r="AJ6" i="8"/>
  <c r="AL6" i="8" s="1"/>
  <c r="AE6" i="8"/>
  <c r="AA6" i="8"/>
  <c r="W6" i="8"/>
  <c r="S6" i="8"/>
  <c r="O6" i="8"/>
  <c r="K6" i="8"/>
  <c r="G6" i="8"/>
  <c r="C6" i="8"/>
  <c r="AE5" i="8"/>
  <c r="AA5" i="8"/>
  <c r="W5" i="8"/>
  <c r="S5" i="8"/>
  <c r="O5" i="8"/>
  <c r="K5" i="8"/>
  <c r="G5" i="8"/>
  <c r="AK4" i="8"/>
  <c r="AJ4" i="8"/>
  <c r="AE4" i="8"/>
  <c r="AA4" i="8"/>
  <c r="W4" i="8"/>
  <c r="S4" i="8"/>
  <c r="O4" i="8"/>
  <c r="K4" i="8"/>
  <c r="G4" i="8"/>
  <c r="AE2" i="8"/>
  <c r="AA2" i="8"/>
  <c r="W2" i="8"/>
  <c r="S2" i="8"/>
  <c r="O2" i="8"/>
  <c r="K2" i="8"/>
  <c r="G2" i="8"/>
  <c r="C2" i="8"/>
  <c r="AL4" i="8" l="1"/>
  <c r="AL8" i="8"/>
  <c r="AI6" i="8"/>
  <c r="AI10" i="8"/>
  <c r="AL10" i="8"/>
  <c r="AI14" i="8"/>
  <c r="AL16" i="8"/>
  <c r="AI4" i="8"/>
  <c r="AI18" i="8"/>
  <c r="AI8" i="8"/>
  <c r="AI12" i="8"/>
  <c r="AL12" i="8"/>
  <c r="AM18" i="8" l="1"/>
  <c r="AM6" i="8"/>
  <c r="AM10" i="8"/>
  <c r="AM16" i="8"/>
  <c r="AM14" i="8"/>
  <c r="AM4" i="8"/>
  <c r="AM8" i="8"/>
  <c r="AM12" i="8"/>
</calcChain>
</file>

<file path=xl/comments1.xml><?xml version="1.0" encoding="utf-8"?>
<comments xmlns="http://schemas.openxmlformats.org/spreadsheetml/2006/main">
  <authors>
    <author>福井市教育委員会</author>
  </authors>
  <commentList>
    <comment ref="A4" authorId="0">
      <text>
        <r>
          <rPr>
            <b/>
            <sz val="18"/>
            <color indexed="81"/>
            <rFont val="ＭＳ Ｐゴシック"/>
            <family val="3"/>
            <charset val="128"/>
          </rPr>
          <t>この列にチーム名を入力する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福井市教育委員会</author>
  </authors>
  <commentList>
    <comment ref="A4" authorId="0">
      <text>
        <r>
          <rPr>
            <b/>
            <sz val="18"/>
            <color indexed="8"/>
            <rFont val="ＭＳ Ｐゴシック"/>
            <family val="3"/>
            <charset val="128"/>
          </rPr>
          <t>この列にチーム名を入力する</t>
        </r>
        <r>
          <rPr>
            <b/>
            <sz val="9"/>
            <color indexed="8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福井市教育委員会</author>
  </authors>
  <commentList>
    <comment ref="A4" authorId="0">
      <text>
        <r>
          <rPr>
            <b/>
            <sz val="18"/>
            <color indexed="81"/>
            <rFont val="ＭＳ Ｐゴシック"/>
            <family val="3"/>
            <charset val="128"/>
          </rPr>
          <t>この列にチーム名を入力する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福井市教育委員会</author>
  </authors>
  <commentList>
    <comment ref="A4" authorId="0">
      <text>
        <r>
          <rPr>
            <b/>
            <sz val="18"/>
            <color indexed="81"/>
            <rFont val="ＭＳ Ｐゴシック"/>
            <family val="3"/>
            <charset val="128"/>
          </rPr>
          <t>この列にチーム名を入力する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<sst xmlns="http://schemas.openxmlformats.org/spreadsheetml/2006/main" count="1223" uniqueCount="249">
  <si>
    <t>1部</t>
    <rPh sb="1" eb="2">
      <t>ブ</t>
    </rPh>
    <phoneticPr fontId="1"/>
  </si>
  <si>
    <t>2部</t>
    <rPh sb="1" eb="2">
      <t>ブ</t>
    </rPh>
    <phoneticPr fontId="1"/>
  </si>
  <si>
    <t>A</t>
    <phoneticPr fontId="1"/>
  </si>
  <si>
    <t>B</t>
    <phoneticPr fontId="1"/>
  </si>
  <si>
    <t>3部</t>
    <rPh sb="1" eb="2">
      <t>ブ</t>
    </rPh>
    <phoneticPr fontId="1"/>
  </si>
  <si>
    <t>C</t>
    <phoneticPr fontId="1"/>
  </si>
  <si>
    <t>※１部リーグ(10)、2部リーグ(8×2）、3部リーグ(7×3）、4部リーグ×１</t>
    <rPh sb="2" eb="3">
      <t>ブ</t>
    </rPh>
    <rPh sb="12" eb="13">
      <t>ブ</t>
    </rPh>
    <rPh sb="23" eb="24">
      <t>ブ</t>
    </rPh>
    <rPh sb="34" eb="35">
      <t>ブ</t>
    </rPh>
    <phoneticPr fontId="1"/>
  </si>
  <si>
    <t>○２部Ａ２位－２部Ｂ２位（勝者１部昇格）</t>
    <rPh sb="2" eb="3">
      <t>ブ</t>
    </rPh>
    <rPh sb="5" eb="6">
      <t>イ</t>
    </rPh>
    <rPh sb="8" eb="9">
      <t>ブ</t>
    </rPh>
    <rPh sb="11" eb="12">
      <t>イ</t>
    </rPh>
    <rPh sb="13" eb="15">
      <t>ショウシャ</t>
    </rPh>
    <rPh sb="16" eb="17">
      <t>ブ</t>
    </rPh>
    <rPh sb="17" eb="19">
      <t>ショウカク</t>
    </rPh>
    <phoneticPr fontId="1"/>
  </si>
  <si>
    <t>○３部Ａ２位－３部Ｂ２位</t>
    <rPh sb="2" eb="3">
      <t>ブ</t>
    </rPh>
    <rPh sb="5" eb="6">
      <t>イ</t>
    </rPh>
    <rPh sb="8" eb="9">
      <t>ブ</t>
    </rPh>
    <rPh sb="11" eb="12">
      <t>イ</t>
    </rPh>
    <phoneticPr fontId="1"/>
  </si>
  <si>
    <t>○３部Ｂ２位－３部Ｃ２位</t>
    <rPh sb="2" eb="3">
      <t>ブ</t>
    </rPh>
    <rPh sb="5" eb="6">
      <t>イ</t>
    </rPh>
    <rPh sb="8" eb="9">
      <t>ブ</t>
    </rPh>
    <rPh sb="11" eb="12">
      <t>イ</t>
    </rPh>
    <phoneticPr fontId="1"/>
  </si>
  <si>
    <t>○３部Ｃ２位－３部Ａ２位</t>
    <rPh sb="2" eb="3">
      <t>ブ</t>
    </rPh>
    <rPh sb="5" eb="6">
      <t>イ</t>
    </rPh>
    <rPh sb="8" eb="9">
      <t>ブ</t>
    </rPh>
    <rPh sb="11" eb="12">
      <t>イ</t>
    </rPh>
    <phoneticPr fontId="1"/>
  </si>
  <si>
    <t>○３部Ａ７位－３部Ｂ７位</t>
    <rPh sb="2" eb="3">
      <t>ブ</t>
    </rPh>
    <rPh sb="5" eb="6">
      <t>イ</t>
    </rPh>
    <rPh sb="8" eb="9">
      <t>ブ</t>
    </rPh>
    <rPh sb="11" eb="12">
      <t>イ</t>
    </rPh>
    <phoneticPr fontId="1"/>
  </si>
  <si>
    <t>○３部Ｂ７位－３部Ｃ７位</t>
    <rPh sb="2" eb="3">
      <t>ブ</t>
    </rPh>
    <rPh sb="5" eb="6">
      <t>イ</t>
    </rPh>
    <rPh sb="8" eb="9">
      <t>ブ</t>
    </rPh>
    <rPh sb="11" eb="12">
      <t>イ</t>
    </rPh>
    <phoneticPr fontId="1"/>
  </si>
  <si>
    <t>○３部Ｃ７位－３部Ａ７位</t>
    <rPh sb="2" eb="3">
      <t>ブ</t>
    </rPh>
    <rPh sb="5" eb="6">
      <t>イ</t>
    </rPh>
    <rPh sb="8" eb="9">
      <t>ブ</t>
    </rPh>
    <rPh sb="11" eb="12">
      <t>イ</t>
    </rPh>
    <phoneticPr fontId="1"/>
  </si>
  <si>
    <t>○２部Ａ７位－２部Ｂ７位</t>
    <rPh sb="2" eb="3">
      <t>ブ</t>
    </rPh>
    <rPh sb="5" eb="6">
      <t>イ</t>
    </rPh>
    <rPh sb="8" eb="9">
      <t>ブ</t>
    </rPh>
    <rPh sb="11" eb="12">
      <t>イ</t>
    </rPh>
    <phoneticPr fontId="1"/>
  </si>
  <si>
    <t>【順位決定戦】</t>
    <rPh sb="1" eb="3">
      <t>ジュンイ</t>
    </rPh>
    <rPh sb="3" eb="6">
      <t>ケッテイセン</t>
    </rPh>
    <rPh sb="5" eb="6">
      <t>セン</t>
    </rPh>
    <phoneticPr fontId="1"/>
  </si>
  <si>
    <t>武生FC</t>
    <rPh sb="0" eb="2">
      <t>タケフ</t>
    </rPh>
    <phoneticPr fontId="1"/>
  </si>
  <si>
    <t>福井中</t>
    <rPh sb="0" eb="2">
      <t>フクイ</t>
    </rPh>
    <rPh sb="2" eb="3">
      <t>チュウ</t>
    </rPh>
    <phoneticPr fontId="1"/>
  </si>
  <si>
    <t>敦賀ＦＣ</t>
    <rPh sb="0" eb="2">
      <t>ツルガ</t>
    </rPh>
    <phoneticPr fontId="1"/>
  </si>
  <si>
    <t>芦原中</t>
    <rPh sb="0" eb="2">
      <t>アワラ</t>
    </rPh>
    <rPh sb="2" eb="3">
      <t>チュウ</t>
    </rPh>
    <phoneticPr fontId="1"/>
  </si>
  <si>
    <t>丸岡中</t>
    <rPh sb="0" eb="2">
      <t>マルオカ</t>
    </rPh>
    <rPh sb="2" eb="3">
      <t>チュウ</t>
    </rPh>
    <phoneticPr fontId="1"/>
  </si>
  <si>
    <t>春江中</t>
    <rPh sb="0" eb="2">
      <t>ハルエ</t>
    </rPh>
    <rPh sb="2" eb="3">
      <t>チュウ</t>
    </rPh>
    <phoneticPr fontId="1"/>
  </si>
  <si>
    <t>レインボー若狭FC</t>
    <phoneticPr fontId="1"/>
  </si>
  <si>
    <t>金津中</t>
    <phoneticPr fontId="1"/>
  </si>
  <si>
    <t>FUKUI North FC</t>
    <phoneticPr fontId="1"/>
  </si>
  <si>
    <t>テクノＦＣ</t>
    <phoneticPr fontId="1"/>
  </si>
  <si>
    <t>グラスミーゴＦＣ</t>
  </si>
  <si>
    <t>アルタス若狭小浜</t>
    <rPh sb="4" eb="6">
      <t>ワカサ</t>
    </rPh>
    <rPh sb="6" eb="8">
      <t>オバマ</t>
    </rPh>
    <phoneticPr fontId="1"/>
  </si>
  <si>
    <t>フェンテ大野ＦＣ</t>
    <rPh sb="4" eb="6">
      <t>オオノ</t>
    </rPh>
    <phoneticPr fontId="1"/>
  </si>
  <si>
    <t>丸岡中Ⅱ</t>
    <rPh sb="0" eb="2">
      <t>マルオカ</t>
    </rPh>
    <rPh sb="2" eb="3">
      <t>チュウ</t>
    </rPh>
    <phoneticPr fontId="1"/>
  </si>
  <si>
    <t>大東中</t>
    <rPh sb="0" eb="2">
      <t>ダイトウ</t>
    </rPh>
    <rPh sb="2" eb="3">
      <t>チュウ</t>
    </rPh>
    <phoneticPr fontId="1"/>
  </si>
  <si>
    <t>中央中</t>
    <rPh sb="0" eb="2">
      <t>チュウオウ</t>
    </rPh>
    <rPh sb="2" eb="3">
      <t>チュウ</t>
    </rPh>
    <phoneticPr fontId="1"/>
  </si>
  <si>
    <t>坂井中</t>
    <rPh sb="0" eb="2">
      <t>サカイ</t>
    </rPh>
    <rPh sb="2" eb="3">
      <t>チュウ</t>
    </rPh>
    <phoneticPr fontId="1"/>
  </si>
  <si>
    <t>丸岡JYⅡ</t>
    <rPh sb="0" eb="2">
      <t>マルオカ</t>
    </rPh>
    <phoneticPr fontId="1"/>
  </si>
  <si>
    <t>三国中</t>
    <rPh sb="0" eb="2">
      <t>ミクニ</t>
    </rPh>
    <rPh sb="2" eb="3">
      <t>チュウ</t>
    </rPh>
    <phoneticPr fontId="1"/>
  </si>
  <si>
    <t>福井中央ＦＣ</t>
    <rPh sb="0" eb="2">
      <t>フクイ</t>
    </rPh>
    <rPh sb="2" eb="4">
      <t>チュウオウ</t>
    </rPh>
    <phoneticPr fontId="1"/>
  </si>
  <si>
    <t>サウルコスＦＣ</t>
  </si>
  <si>
    <t>鯖江中</t>
    <rPh sb="0" eb="2">
      <t>サバエ</t>
    </rPh>
    <rPh sb="2" eb="3">
      <t>チュウ</t>
    </rPh>
    <phoneticPr fontId="1"/>
  </si>
  <si>
    <t>武生一中</t>
    <rPh sb="0" eb="2">
      <t>タケフ</t>
    </rPh>
    <rPh sb="2" eb="3">
      <t>イチ</t>
    </rPh>
    <rPh sb="3" eb="4">
      <t>チュウ</t>
    </rPh>
    <phoneticPr fontId="1"/>
  </si>
  <si>
    <t>開成中</t>
    <rPh sb="0" eb="3">
      <t>カイセイチュウ</t>
    </rPh>
    <phoneticPr fontId="1"/>
  </si>
  <si>
    <t>藤島中</t>
    <rPh sb="0" eb="2">
      <t>フジシマ</t>
    </rPh>
    <rPh sb="2" eb="3">
      <t>チュウ</t>
    </rPh>
    <phoneticPr fontId="1"/>
  </si>
  <si>
    <t>松岡中</t>
    <rPh sb="0" eb="2">
      <t>マツオカ</t>
    </rPh>
    <rPh sb="2" eb="3">
      <t>チュウ</t>
    </rPh>
    <phoneticPr fontId="1"/>
  </si>
  <si>
    <t>レインボー若狭FCⅡ</t>
    <rPh sb="5" eb="7">
      <t>ワカサ</t>
    </rPh>
    <phoneticPr fontId="1"/>
  </si>
  <si>
    <t>武生ＦＣⅡ</t>
    <rPh sb="0" eb="2">
      <t>タケフ</t>
    </rPh>
    <phoneticPr fontId="1"/>
  </si>
  <si>
    <t>成和中</t>
    <rPh sb="0" eb="2">
      <t>セイワ</t>
    </rPh>
    <rPh sb="2" eb="3">
      <t>チュウ</t>
    </rPh>
    <phoneticPr fontId="1"/>
  </si>
  <si>
    <t>南越中</t>
    <rPh sb="0" eb="2">
      <t>ナンエツ</t>
    </rPh>
    <rPh sb="2" eb="3">
      <t>チュウ</t>
    </rPh>
    <phoneticPr fontId="1"/>
  </si>
  <si>
    <t>灯明寺中</t>
    <rPh sb="0" eb="3">
      <t>トウミョウジ</t>
    </rPh>
    <rPh sb="3" eb="4">
      <t>チュウ</t>
    </rPh>
    <phoneticPr fontId="1"/>
  </si>
  <si>
    <t>武生二中</t>
    <rPh sb="0" eb="2">
      <t>タケフ</t>
    </rPh>
    <rPh sb="2" eb="3">
      <t>ニ</t>
    </rPh>
    <rPh sb="3" eb="4">
      <t>チュウ</t>
    </rPh>
    <phoneticPr fontId="1"/>
  </si>
  <si>
    <t>足羽一中</t>
    <rPh sb="0" eb="2">
      <t>アスワ</t>
    </rPh>
    <rPh sb="2" eb="3">
      <t>イチ</t>
    </rPh>
    <rPh sb="3" eb="4">
      <t>チュウ</t>
    </rPh>
    <phoneticPr fontId="1"/>
  </si>
  <si>
    <t>光陽中</t>
    <rPh sb="0" eb="3">
      <t>コウヨウチュウ</t>
    </rPh>
    <phoneticPr fontId="1"/>
  </si>
  <si>
    <t>万葉中</t>
    <rPh sb="0" eb="2">
      <t>マンヨウ</t>
    </rPh>
    <rPh sb="2" eb="3">
      <t>チュウ</t>
    </rPh>
    <phoneticPr fontId="1"/>
  </si>
  <si>
    <t>至民中</t>
    <rPh sb="0" eb="2">
      <t>シミン</t>
    </rPh>
    <rPh sb="2" eb="3">
      <t>チュウ</t>
    </rPh>
    <phoneticPr fontId="1"/>
  </si>
  <si>
    <t>明倫中</t>
    <rPh sb="0" eb="2">
      <t>メイリン</t>
    </rPh>
    <rPh sb="2" eb="3">
      <t>チュウ</t>
    </rPh>
    <phoneticPr fontId="1"/>
  </si>
  <si>
    <t>丸岡南中</t>
    <rPh sb="0" eb="2">
      <t>マルオカ</t>
    </rPh>
    <rPh sb="2" eb="3">
      <t>ミナミ</t>
    </rPh>
    <rPh sb="3" eb="4">
      <t>チュウ</t>
    </rPh>
    <phoneticPr fontId="1"/>
  </si>
  <si>
    <t>東陽中</t>
    <rPh sb="0" eb="2">
      <t>トウヨウ</t>
    </rPh>
    <rPh sb="2" eb="3">
      <t>チュウ</t>
    </rPh>
    <phoneticPr fontId="1"/>
  </si>
  <si>
    <t>明道中</t>
    <rPh sb="0" eb="2">
      <t>メイドウ</t>
    </rPh>
    <rPh sb="2" eb="3">
      <t>チュウ</t>
    </rPh>
    <phoneticPr fontId="1"/>
  </si>
  <si>
    <t>足羽中</t>
    <rPh sb="0" eb="2">
      <t>アスワ</t>
    </rPh>
    <rPh sb="2" eb="3">
      <t>チュウ</t>
    </rPh>
    <phoneticPr fontId="1"/>
  </si>
  <si>
    <t>清水中</t>
    <rPh sb="0" eb="2">
      <t>シミズ</t>
    </rPh>
    <rPh sb="2" eb="3">
      <t>チュウ</t>
    </rPh>
    <phoneticPr fontId="1"/>
  </si>
  <si>
    <t>社中</t>
    <rPh sb="0" eb="1">
      <t>ヤシロ</t>
    </rPh>
    <rPh sb="1" eb="2">
      <t>チュウ</t>
    </rPh>
    <phoneticPr fontId="1"/>
  </si>
  <si>
    <t>勝山北部中</t>
    <rPh sb="0" eb="2">
      <t>カツヤマ</t>
    </rPh>
    <rPh sb="2" eb="4">
      <t>ホクブ</t>
    </rPh>
    <rPh sb="4" eb="5">
      <t>チュウ</t>
    </rPh>
    <phoneticPr fontId="1"/>
  </si>
  <si>
    <t>森田中</t>
    <rPh sb="0" eb="2">
      <t>モリタ</t>
    </rPh>
    <rPh sb="2" eb="3">
      <t>チュウ</t>
    </rPh>
    <phoneticPr fontId="1"/>
  </si>
  <si>
    <t>武生三中</t>
    <rPh sb="0" eb="2">
      <t>タケフ</t>
    </rPh>
    <rPh sb="2" eb="3">
      <t>サン</t>
    </rPh>
    <rPh sb="3" eb="4">
      <t>チュウ</t>
    </rPh>
    <phoneticPr fontId="1"/>
  </si>
  <si>
    <t>福大附属中</t>
    <rPh sb="0" eb="2">
      <t>フクダイ</t>
    </rPh>
    <rPh sb="2" eb="4">
      <t>フゾク</t>
    </rPh>
    <rPh sb="4" eb="5">
      <t>チュウ</t>
    </rPh>
    <phoneticPr fontId="1"/>
  </si>
  <si>
    <t>南条中</t>
    <rPh sb="0" eb="2">
      <t>ナンジョウ</t>
    </rPh>
    <rPh sb="2" eb="3">
      <t>チュウ</t>
    </rPh>
    <phoneticPr fontId="1"/>
  </si>
  <si>
    <t>勝山南部中</t>
    <rPh sb="0" eb="2">
      <t>カツヤマ</t>
    </rPh>
    <rPh sb="2" eb="4">
      <t>ナンブ</t>
    </rPh>
    <rPh sb="4" eb="5">
      <t>チュウ</t>
    </rPh>
    <phoneticPr fontId="1"/>
  </si>
  <si>
    <t>永平寺中</t>
    <rPh sb="0" eb="3">
      <t>エイヘイジ</t>
    </rPh>
    <rPh sb="3" eb="4">
      <t>チュウ</t>
    </rPh>
    <phoneticPr fontId="1"/>
  </si>
  <si>
    <t>芦原中Ⅱ</t>
    <rPh sb="0" eb="2">
      <t>アワラ</t>
    </rPh>
    <rPh sb="2" eb="3">
      <t>チュウ</t>
    </rPh>
    <phoneticPr fontId="1"/>
  </si>
  <si>
    <t>勝山中部中</t>
    <rPh sb="0" eb="2">
      <t>カツヤマ</t>
    </rPh>
    <rPh sb="2" eb="4">
      <t>チュウブ</t>
    </rPh>
    <rPh sb="4" eb="5">
      <t>チュウ</t>
    </rPh>
    <phoneticPr fontId="1"/>
  </si>
  <si>
    <t>陽明中</t>
    <rPh sb="0" eb="2">
      <t>ヨウメイ</t>
    </rPh>
    <rPh sb="2" eb="3">
      <t>チュウ</t>
    </rPh>
    <phoneticPr fontId="1"/>
  </si>
  <si>
    <t>武生六中</t>
    <rPh sb="0" eb="2">
      <t>タケフ</t>
    </rPh>
    <rPh sb="2" eb="3">
      <t>ロク</t>
    </rPh>
    <rPh sb="3" eb="4">
      <t>チュウ</t>
    </rPh>
    <phoneticPr fontId="1"/>
  </si>
  <si>
    <t>高志中</t>
    <rPh sb="0" eb="2">
      <t>コウシ</t>
    </rPh>
    <rPh sb="2" eb="3">
      <t>チュウ</t>
    </rPh>
    <phoneticPr fontId="1"/>
  </si>
  <si>
    <t>４部</t>
    <rPh sb="1" eb="2">
      <t>ブ</t>
    </rPh>
    <phoneticPr fontId="1"/>
  </si>
  <si>
    <t>順位</t>
    <rPh sb="0" eb="2">
      <t>ジュンイ</t>
    </rPh>
    <phoneticPr fontId="1"/>
  </si>
  <si>
    <t>丸岡JY</t>
    <phoneticPr fontId="1"/>
  </si>
  <si>
    <t>来季1部へ昇格</t>
    <phoneticPr fontId="1"/>
  </si>
  <si>
    <t>来季3部へ降格</t>
    <rPh sb="0" eb="2">
      <t>ライキ</t>
    </rPh>
    <rPh sb="3" eb="4">
      <t>ブ</t>
    </rPh>
    <rPh sb="5" eb="7">
      <t>コウカク</t>
    </rPh>
    <phoneticPr fontId="1"/>
  </si>
  <si>
    <t>来季2部へ昇格</t>
    <rPh sb="0" eb="2">
      <t>ライキ</t>
    </rPh>
    <rPh sb="3" eb="4">
      <t>ブ</t>
    </rPh>
    <rPh sb="5" eb="7">
      <t>ショウカク</t>
    </rPh>
    <phoneticPr fontId="1"/>
  </si>
  <si>
    <t>パトリアーレSABAE</t>
    <phoneticPr fontId="1"/>
  </si>
  <si>
    <t>来季4部へ降格</t>
    <rPh sb="0" eb="2">
      <t>ライキ</t>
    </rPh>
    <rPh sb="3" eb="4">
      <t>ブ</t>
    </rPh>
    <rPh sb="5" eb="7">
      <t>コウカク</t>
    </rPh>
    <phoneticPr fontId="1"/>
  </si>
  <si>
    <t>来季3部へ昇格</t>
    <rPh sb="0" eb="2">
      <t>ライキ</t>
    </rPh>
    <rPh sb="3" eb="4">
      <t>ブ</t>
    </rPh>
    <rPh sb="5" eb="7">
      <t>ショウカク</t>
    </rPh>
    <phoneticPr fontId="1"/>
  </si>
  <si>
    <t>順位</t>
    <phoneticPr fontId="1"/>
  </si>
  <si>
    <t>対戦相手</t>
    <rPh sb="0" eb="2">
      <t>タイセン</t>
    </rPh>
    <rPh sb="2" eb="4">
      <t>アイテ</t>
    </rPh>
    <phoneticPr fontId="13"/>
  </si>
  <si>
    <t>芦原中</t>
    <rPh sb="0" eb="2">
      <t>アワラ</t>
    </rPh>
    <rPh sb="2" eb="3">
      <t>チュウ</t>
    </rPh>
    <phoneticPr fontId="13"/>
  </si>
  <si>
    <t>勝点</t>
    <rPh sb="0" eb="1">
      <t>カ</t>
    </rPh>
    <rPh sb="1" eb="2">
      <t>テン</t>
    </rPh>
    <phoneticPr fontId="13"/>
  </si>
  <si>
    <t>得点</t>
    <rPh sb="0" eb="2">
      <t>トクテン</t>
    </rPh>
    <phoneticPr fontId="13"/>
  </si>
  <si>
    <t>失点</t>
    <rPh sb="0" eb="2">
      <t>シッテン</t>
    </rPh>
    <phoneticPr fontId="13"/>
  </si>
  <si>
    <t>得失点差</t>
    <rPh sb="0" eb="4">
      <t>トクシッテンサ</t>
    </rPh>
    <phoneticPr fontId="13"/>
  </si>
  <si>
    <t>順　位</t>
    <rPh sb="0" eb="3">
      <t>ジュンイ</t>
    </rPh>
    <phoneticPr fontId="13"/>
  </si>
  <si>
    <t>本順位</t>
    <rPh sb="0" eb="1">
      <t>ホン</t>
    </rPh>
    <rPh sb="1" eb="3">
      <t>ジュンイ</t>
    </rPh>
    <phoneticPr fontId="13"/>
  </si>
  <si>
    <t>チーム名</t>
    <rPh sb="3" eb="4">
      <t>ナマエ</t>
    </rPh>
    <phoneticPr fontId="13"/>
  </si>
  <si>
    <t>-</t>
    <phoneticPr fontId="13"/>
  </si>
  <si>
    <t>大東中</t>
    <rPh sb="0" eb="2">
      <t>ダイトウ</t>
    </rPh>
    <rPh sb="2" eb="3">
      <t>チュウ</t>
    </rPh>
    <phoneticPr fontId="13"/>
  </si>
  <si>
    <t>坂井中</t>
    <rPh sb="0" eb="2">
      <t>サカイ</t>
    </rPh>
    <rPh sb="2" eb="3">
      <t>チュウ</t>
    </rPh>
    <phoneticPr fontId="13"/>
  </si>
  <si>
    <t>中央中</t>
    <rPh sb="0" eb="2">
      <t>チュウオウ</t>
    </rPh>
    <rPh sb="2" eb="3">
      <t>チュウ</t>
    </rPh>
    <phoneticPr fontId="13"/>
  </si>
  <si>
    <t>A2</t>
    <phoneticPr fontId="1"/>
  </si>
  <si>
    <t>3部4位決定戦①</t>
    <rPh sb="1" eb="2">
      <t>ブ</t>
    </rPh>
    <rPh sb="3" eb="4">
      <t>イ</t>
    </rPh>
    <rPh sb="4" eb="7">
      <t>ケッテイセン</t>
    </rPh>
    <phoneticPr fontId="1"/>
  </si>
  <si>
    <t>３部Ａ２位</t>
  </si>
  <si>
    <t>３部Ｂ２位</t>
  </si>
  <si>
    <t>○25分ハーフ、PK</t>
    <rPh sb="3" eb="4">
      <t>フン</t>
    </rPh>
    <phoneticPr fontId="1"/>
  </si>
  <si>
    <t>2部3位決定戦</t>
    <rPh sb="1" eb="2">
      <t>ブ</t>
    </rPh>
    <rPh sb="3" eb="4">
      <t>イ</t>
    </rPh>
    <rPh sb="4" eb="7">
      <t>ケッテイセン</t>
    </rPh>
    <phoneticPr fontId="1"/>
  </si>
  <si>
    <t>○35分ハーフ、PK</t>
    <rPh sb="3" eb="4">
      <t>フン</t>
    </rPh>
    <phoneticPr fontId="1"/>
  </si>
  <si>
    <t>清水</t>
    <rPh sb="0" eb="2">
      <t>シミズ</t>
    </rPh>
    <phoneticPr fontId="1"/>
  </si>
  <si>
    <t>3部4位決定戦②</t>
    <rPh sb="1" eb="2">
      <t>ブ</t>
    </rPh>
    <rPh sb="3" eb="4">
      <t>イ</t>
    </rPh>
    <rPh sb="4" eb="7">
      <t>ケッテイセン</t>
    </rPh>
    <phoneticPr fontId="1"/>
  </si>
  <si>
    <t>－</t>
    <phoneticPr fontId="1"/>
  </si>
  <si>
    <t>3部4位決定戦③</t>
    <rPh sb="1" eb="2">
      <t>ブ</t>
    </rPh>
    <rPh sb="3" eb="4">
      <t>イ</t>
    </rPh>
    <rPh sb="4" eb="7">
      <t>ケッテイセン</t>
    </rPh>
    <phoneticPr fontId="1"/>
  </si>
  <si>
    <t>PK</t>
    <phoneticPr fontId="1"/>
  </si>
  <si>
    <t>R</t>
    <phoneticPr fontId="1"/>
  </si>
  <si>
    <t>A1</t>
    <phoneticPr fontId="1"/>
  </si>
  <si>
    <t>4th</t>
    <phoneticPr fontId="1"/>
  </si>
  <si>
    <t>①</t>
    <phoneticPr fontId="1"/>
  </si>
  <si>
    <t>②</t>
    <phoneticPr fontId="1"/>
  </si>
  <si>
    <t>２部Ａ２位</t>
    <phoneticPr fontId="1"/>
  </si>
  <si>
    <t>２部Ｂ２位</t>
    <phoneticPr fontId="1"/>
  </si>
  <si>
    <t>③</t>
    <phoneticPr fontId="1"/>
  </si>
  <si>
    <t>３部Ｂ２位</t>
    <phoneticPr fontId="1"/>
  </si>
  <si>
    <t>３部Ｃ２位</t>
    <phoneticPr fontId="1"/>
  </si>
  <si>
    <t>④</t>
    <phoneticPr fontId="1"/>
  </si>
  <si>
    <t>３部Ａ２位</t>
    <phoneticPr fontId="1"/>
  </si>
  <si>
    <t>高円宮杯 JFA U-15サッカーリーグ 2018 福井県リーグ　最終順位</t>
    <rPh sb="33" eb="35">
      <t>サイシュウ</t>
    </rPh>
    <rPh sb="35" eb="37">
      <t>ジュンイ</t>
    </rPh>
    <phoneticPr fontId="1"/>
  </si>
  <si>
    <t>レインボー若狭FC</t>
  </si>
  <si>
    <t>FUKUI North FC</t>
  </si>
  <si>
    <t>３種リーグ事務局　</t>
    <rPh sb="1" eb="2">
      <t>シュ</t>
    </rPh>
    <rPh sb="5" eb="8">
      <t>ジムキョク</t>
    </rPh>
    <phoneticPr fontId="1"/>
  </si>
  <si>
    <t>中屋（光陽）</t>
  </si>
  <si>
    <t>会計担当　</t>
    <rPh sb="0" eb="2">
      <t>カイケイ</t>
    </rPh>
    <phoneticPr fontId="1"/>
  </si>
  <si>
    <t>江端（藤島）　清水（至民）</t>
    <rPh sb="3" eb="5">
      <t>フジシマ</t>
    </rPh>
    <phoneticPr fontId="1"/>
  </si>
  <si>
    <t>１部</t>
    <rPh sb="1" eb="2">
      <t>ブ</t>
    </rPh>
    <phoneticPr fontId="1"/>
  </si>
  <si>
    <t>リーグ運営責任者</t>
    <rPh sb="3" eb="5">
      <t>ウンエイ</t>
    </rPh>
    <rPh sb="5" eb="8">
      <t>セキニンシャ</t>
    </rPh>
    <phoneticPr fontId="1"/>
  </si>
  <si>
    <t>中条（テクノFC）</t>
    <rPh sb="0" eb="2">
      <t>ナカジョウ</t>
    </rPh>
    <phoneticPr fontId="1"/>
  </si>
  <si>
    <t>会計担当</t>
    <rPh sb="0" eb="2">
      <t>カイケイ</t>
    </rPh>
    <rPh sb="2" eb="4">
      <t>タントウ</t>
    </rPh>
    <phoneticPr fontId="1"/>
  </si>
  <si>
    <t>高本（工大福井）</t>
    <rPh sb="0" eb="2">
      <t>タカモト</t>
    </rPh>
    <rPh sb="3" eb="5">
      <t>コウダイ</t>
    </rPh>
    <rPh sb="5" eb="7">
      <t>フクイ</t>
    </rPh>
    <phoneticPr fontId="1"/>
  </si>
  <si>
    <t>２部</t>
    <rPh sb="1" eb="2">
      <t>ブ</t>
    </rPh>
    <phoneticPr fontId="1"/>
  </si>
  <si>
    <t>三國（中央）</t>
    <rPh sb="0" eb="2">
      <t>ミクニ</t>
    </rPh>
    <rPh sb="3" eb="5">
      <t>チュウオウ</t>
    </rPh>
    <phoneticPr fontId="1"/>
  </si>
  <si>
    <t>齊藤（明倫）</t>
    <rPh sb="0" eb="2">
      <t>サイトウ</t>
    </rPh>
    <rPh sb="3" eb="5">
      <t>メイリン</t>
    </rPh>
    <phoneticPr fontId="1"/>
  </si>
  <si>
    <t>谷口（成和）</t>
    <rPh sb="0" eb="2">
      <t>タニグチ</t>
    </rPh>
    <rPh sb="3" eb="5">
      <t>セイワ</t>
    </rPh>
    <phoneticPr fontId="1"/>
  </si>
  <si>
    <t>清水（至民）</t>
    <rPh sb="0" eb="2">
      <t>シミズ</t>
    </rPh>
    <rPh sb="3" eb="5">
      <t>シミン</t>
    </rPh>
    <phoneticPr fontId="1"/>
  </si>
  <si>
    <t>３部</t>
    <rPh sb="1" eb="2">
      <t>ブ</t>
    </rPh>
    <phoneticPr fontId="1"/>
  </si>
  <si>
    <t>山腰（万葉）</t>
    <rPh sb="0" eb="2">
      <t>ヤマコシ</t>
    </rPh>
    <rPh sb="3" eb="5">
      <t>マンヨウ</t>
    </rPh>
    <phoneticPr fontId="1"/>
  </si>
  <si>
    <t>鳥山（武生FC）</t>
    <rPh sb="0" eb="2">
      <t>トリヤマ</t>
    </rPh>
    <rPh sb="3" eb="5">
      <t>タケフ</t>
    </rPh>
    <phoneticPr fontId="1"/>
  </si>
  <si>
    <t>牧野（南越）</t>
    <rPh sb="0" eb="2">
      <t>マキノ</t>
    </rPh>
    <rPh sb="3" eb="5">
      <t>ナンエツ</t>
    </rPh>
    <phoneticPr fontId="1"/>
  </si>
  <si>
    <t>森川（附属）</t>
    <rPh sb="0" eb="2">
      <t>モリカワ</t>
    </rPh>
    <rPh sb="3" eb="5">
      <t>フゾク</t>
    </rPh>
    <phoneticPr fontId="1"/>
  </si>
  <si>
    <t>西出（三国）</t>
    <rPh sb="0" eb="2">
      <t>ニシデ</t>
    </rPh>
    <rPh sb="3" eb="5">
      <t>ミクニ</t>
    </rPh>
    <phoneticPr fontId="1"/>
  </si>
  <si>
    <t>栗澤（足羽一）</t>
    <rPh sb="0" eb="2">
      <t>クリサワ</t>
    </rPh>
    <rPh sb="3" eb="5">
      <t>アスワ</t>
    </rPh>
    <rPh sb="5" eb="6">
      <t>イチ</t>
    </rPh>
    <phoneticPr fontId="1"/>
  </si>
  <si>
    <t>田野（ﾊﾟﾄﾘｱｰﾚ）</t>
    <rPh sb="0" eb="2">
      <t>タノ</t>
    </rPh>
    <phoneticPr fontId="1"/>
  </si>
  <si>
    <t>石井（武生六）</t>
    <rPh sb="0" eb="2">
      <t>イシイ</t>
    </rPh>
    <rPh sb="3" eb="5">
      <t>タケフ</t>
    </rPh>
    <rPh sb="5" eb="6">
      <t>ロク</t>
    </rPh>
    <phoneticPr fontId="1"/>
  </si>
  <si>
    <t>FUKUI North FC Ⅱ</t>
    <phoneticPr fontId="1"/>
  </si>
  <si>
    <t>U-15北信越リーグ1部6位</t>
    <rPh sb="4" eb="7">
      <t>ホクシンエツ</t>
    </rPh>
    <rPh sb="11" eb="12">
      <t>ブ</t>
    </rPh>
    <rPh sb="13" eb="14">
      <t>イ</t>
    </rPh>
    <phoneticPr fontId="1"/>
  </si>
  <si>
    <t>１１／２３（金）</t>
    <rPh sb="6" eb="7">
      <t>キン</t>
    </rPh>
    <phoneticPr fontId="1"/>
  </si>
  <si>
    <t>来季2部へ降格</t>
    <phoneticPr fontId="1"/>
  </si>
  <si>
    <t>金津中</t>
  </si>
  <si>
    <t>サウルコス</t>
  </si>
  <si>
    <t>-</t>
  </si>
  <si>
    <t>松岡</t>
    <rPh sb="0" eb="2">
      <t>マツオカ</t>
    </rPh>
    <phoneticPr fontId="13"/>
  </si>
  <si>
    <t>福大附属</t>
  </si>
  <si>
    <t>森田</t>
  </si>
  <si>
    <t>万葉</t>
  </si>
  <si>
    <t>明道</t>
  </si>
  <si>
    <t>南条</t>
  </si>
  <si>
    <t>勝山北部</t>
    <rPh sb="0" eb="2">
      <t>カツヤマ</t>
    </rPh>
    <rPh sb="2" eb="4">
      <t>ホクブ</t>
    </rPh>
    <phoneticPr fontId="13"/>
  </si>
  <si>
    <t>三国</t>
    <rPh sb="0" eb="2">
      <t>ミクニ</t>
    </rPh>
    <phoneticPr fontId="1"/>
  </si>
  <si>
    <t>-</t>
    <phoneticPr fontId="1"/>
  </si>
  <si>
    <t>武生三</t>
    <rPh sb="0" eb="2">
      <t>タケフ</t>
    </rPh>
    <rPh sb="2" eb="3">
      <t>サン</t>
    </rPh>
    <phoneticPr fontId="1"/>
  </si>
  <si>
    <t>武生FCⅡ</t>
    <rPh sb="0" eb="2">
      <t>タケフ</t>
    </rPh>
    <phoneticPr fontId="1"/>
  </si>
  <si>
    <t>社</t>
    <rPh sb="0" eb="1">
      <t>ヤシロ</t>
    </rPh>
    <phoneticPr fontId="1"/>
  </si>
  <si>
    <t>灯明寺</t>
    <rPh sb="0" eb="3">
      <t>トウミョウジ</t>
    </rPh>
    <phoneticPr fontId="1"/>
  </si>
  <si>
    <t>勝山中部</t>
    <rPh sb="0" eb="2">
      <t>カツヤマ</t>
    </rPh>
    <rPh sb="2" eb="4">
      <t>チュウブ</t>
    </rPh>
    <phoneticPr fontId="1"/>
  </si>
  <si>
    <t>足羽</t>
    <rPh sb="0" eb="2">
      <t>アスワ</t>
    </rPh>
    <phoneticPr fontId="1"/>
  </si>
  <si>
    <t>高円宮杯 JFA U-15サッカーリーグ2018　福井県リーグ　　　4部順位表(U-15)</t>
    <rPh sb="0" eb="3">
      <t>タカマドノミヤ</t>
    </rPh>
    <rPh sb="3" eb="4">
      <t>ハイ</t>
    </rPh>
    <rPh sb="25" eb="27">
      <t>フクイ</t>
    </rPh>
    <rPh sb="27" eb="28">
      <t>ケン</t>
    </rPh>
    <rPh sb="35" eb="36">
      <t>ブ</t>
    </rPh>
    <rPh sb="36" eb="38">
      <t>ジュンイ</t>
    </rPh>
    <rPh sb="38" eb="39">
      <t>ヒョウ</t>
    </rPh>
    <phoneticPr fontId="13"/>
  </si>
  <si>
    <t>芦原中Ⅱ</t>
    <rPh sb="0" eb="2">
      <t>アワラ</t>
    </rPh>
    <rPh sb="2" eb="3">
      <t>チュウ</t>
    </rPh>
    <phoneticPr fontId="13"/>
  </si>
  <si>
    <t>陽明中</t>
    <rPh sb="0" eb="1">
      <t>ヨウ</t>
    </rPh>
    <rPh sb="1" eb="2">
      <t>アカ</t>
    </rPh>
    <rPh sb="2" eb="3">
      <t>チュウ</t>
    </rPh>
    <phoneticPr fontId="13"/>
  </si>
  <si>
    <t>パトリアーレ</t>
    <phoneticPr fontId="13"/>
  </si>
  <si>
    <t>武生六中</t>
    <rPh sb="0" eb="2">
      <t>タケフ</t>
    </rPh>
    <rPh sb="2" eb="3">
      <t>ロク</t>
    </rPh>
    <rPh sb="3" eb="4">
      <t>チュウ</t>
    </rPh>
    <phoneticPr fontId="13"/>
  </si>
  <si>
    <t>勝山南部中</t>
    <rPh sb="0" eb="2">
      <t>カツヤマ</t>
    </rPh>
    <rPh sb="2" eb="4">
      <t>ナンブ</t>
    </rPh>
    <rPh sb="4" eb="5">
      <t>チュウ</t>
    </rPh>
    <phoneticPr fontId="13"/>
  </si>
  <si>
    <t>高志中</t>
    <rPh sb="0" eb="1">
      <t>タカ</t>
    </rPh>
    <rPh sb="1" eb="2">
      <t>ココロザシ</t>
    </rPh>
    <rPh sb="2" eb="3">
      <t>チュウ</t>
    </rPh>
    <phoneticPr fontId="13"/>
  </si>
  <si>
    <t>FUKUI North FCⅡ</t>
    <phoneticPr fontId="13"/>
  </si>
  <si>
    <t>パトリアーレSABAE</t>
  </si>
  <si>
    <t>FUKUI North FC Ⅱ</t>
  </si>
  <si>
    <t>○丸岡スポーツランド（人工芝；　側）８：００～１７：００</t>
    <rPh sb="1" eb="3">
      <t>マルオカ</t>
    </rPh>
    <rPh sb="11" eb="14">
      <t>ジンコウシバ</t>
    </rPh>
    <rPh sb="16" eb="17">
      <t>ガワ</t>
    </rPh>
    <phoneticPr fontId="1"/>
  </si>
  <si>
    <t>○１１／２３（金）</t>
    <rPh sb="7" eb="8">
      <t>キン</t>
    </rPh>
    <phoneticPr fontId="1"/>
  </si>
  <si>
    <t>PK</t>
  </si>
  <si>
    <t>中央中</t>
    <phoneticPr fontId="1"/>
  </si>
  <si>
    <t>金津中</t>
    <rPh sb="0" eb="2">
      <t>カナヅ</t>
    </rPh>
    <rPh sb="2" eb="3">
      <t>チュウ</t>
    </rPh>
    <phoneticPr fontId="1"/>
  </si>
  <si>
    <t>金津</t>
    <rPh sb="0" eb="2">
      <t>カナヅ</t>
    </rPh>
    <phoneticPr fontId="1"/>
  </si>
  <si>
    <t>中央</t>
    <rPh sb="0" eb="2">
      <t>チュウオウ</t>
    </rPh>
    <phoneticPr fontId="1"/>
  </si>
  <si>
    <t>高円宮杯 JFA U-15サッカーリーグ 2018 福井県リーグ　１部順位表(U-15)</t>
    <rPh sb="0" eb="3">
      <t>タカマドノミヤ</t>
    </rPh>
    <rPh sb="3" eb="4">
      <t>ハイ</t>
    </rPh>
    <rPh sb="26" eb="29">
      <t>フクイケン</t>
    </rPh>
    <rPh sb="34" eb="35">
      <t>ブ</t>
    </rPh>
    <rPh sb="35" eb="37">
      <t>ジュンイ</t>
    </rPh>
    <rPh sb="37" eb="38">
      <t>ヒョウブジュンイヒョウ</t>
    </rPh>
    <phoneticPr fontId="13"/>
  </si>
  <si>
    <t>高円宮杯 JFA U-15サッカーリーグ 2018 福井県リーグ　　　2部A順位表(U-15)</t>
    <rPh sb="0" eb="3">
      <t>タカマドノミヤ</t>
    </rPh>
    <rPh sb="3" eb="4">
      <t>ハイ</t>
    </rPh>
    <rPh sb="26" eb="29">
      <t>フクイケン</t>
    </rPh>
    <rPh sb="36" eb="37">
      <t>ブ</t>
    </rPh>
    <rPh sb="38" eb="40">
      <t>ジュンイ</t>
    </rPh>
    <rPh sb="40" eb="41">
      <t>ヒョウ</t>
    </rPh>
    <phoneticPr fontId="13"/>
  </si>
  <si>
    <t>丸中Ⅱ</t>
    <rPh sb="0" eb="1">
      <t>マル</t>
    </rPh>
    <rPh sb="1" eb="2">
      <t>チュウ</t>
    </rPh>
    <phoneticPr fontId="13"/>
  </si>
  <si>
    <t>武生一</t>
    <rPh sb="0" eb="2">
      <t>タケフ</t>
    </rPh>
    <rPh sb="2" eb="3">
      <t>イチ</t>
    </rPh>
    <phoneticPr fontId="13"/>
  </si>
  <si>
    <t>レインボーⅡ</t>
    <phoneticPr fontId="13"/>
  </si>
  <si>
    <t>成和中</t>
    <rPh sb="0" eb="2">
      <t>セイワ</t>
    </rPh>
    <rPh sb="2" eb="3">
      <t>チュウ</t>
    </rPh>
    <phoneticPr fontId="13"/>
  </si>
  <si>
    <t>高円宮杯 JFA U-15サッカーリーグ 2018 福井県リーグ　2部B順位表(U-15)</t>
    <rPh sb="0" eb="3">
      <t>タカマドノミヤ</t>
    </rPh>
    <rPh sb="3" eb="4">
      <t>ハイ</t>
    </rPh>
    <rPh sb="26" eb="29">
      <t>フクイケン</t>
    </rPh>
    <rPh sb="34" eb="35">
      <t>ブ</t>
    </rPh>
    <rPh sb="36" eb="38">
      <t>ジュンイ</t>
    </rPh>
    <rPh sb="38" eb="39">
      <t>ヒョウ</t>
    </rPh>
    <phoneticPr fontId="13"/>
  </si>
  <si>
    <t>高円宮杯 JFA U-15サッカーリーグ 2018 福井県リーグ　　　３部Ａ順位表(U-15)</t>
    <rPh sb="0" eb="3">
      <t>タカマドノミヤ</t>
    </rPh>
    <rPh sb="3" eb="4">
      <t>ハイ</t>
    </rPh>
    <rPh sb="26" eb="29">
      <t>フクイケン</t>
    </rPh>
    <rPh sb="36" eb="37">
      <t>ブ</t>
    </rPh>
    <rPh sb="38" eb="40">
      <t>ジュンイ</t>
    </rPh>
    <rPh sb="40" eb="41">
      <t>ヒョウ</t>
    </rPh>
    <phoneticPr fontId="13"/>
  </si>
  <si>
    <t>高円宮杯 JFA U-15サッカーリーグ 2018 福井県リーグ　　３部B順位表(U-15)</t>
    <rPh sb="0" eb="3">
      <t>タカマドノミヤ</t>
    </rPh>
    <rPh sb="3" eb="4">
      <t>ハイ</t>
    </rPh>
    <rPh sb="26" eb="29">
      <t>フクイケン</t>
    </rPh>
    <rPh sb="35" eb="36">
      <t>ブ</t>
    </rPh>
    <rPh sb="37" eb="39">
      <t>ジュンイ</t>
    </rPh>
    <rPh sb="39" eb="40">
      <t>ヒョウ</t>
    </rPh>
    <phoneticPr fontId="13"/>
  </si>
  <si>
    <t>高円宮杯 JFA U-15サッカーリーグ 2018 福井県リーグ　　3部C順位表(U-15)</t>
    <rPh sb="0" eb="3">
      <t>タカマドノミヤ</t>
    </rPh>
    <rPh sb="3" eb="4">
      <t>ハイ</t>
    </rPh>
    <rPh sb="26" eb="29">
      <t>フクイケン</t>
    </rPh>
    <rPh sb="35" eb="36">
      <t>ブ</t>
    </rPh>
    <rPh sb="37" eb="39">
      <t>ジュンイ</t>
    </rPh>
    <rPh sb="39" eb="40">
      <t>ヒョウブジュンイヒョウ</t>
    </rPh>
    <phoneticPr fontId="13"/>
  </si>
  <si>
    <t>金津</t>
    <rPh sb="0" eb="2">
      <t>カナヅ</t>
    </rPh>
    <phoneticPr fontId="13"/>
  </si>
  <si>
    <t>春江</t>
    <rPh sb="0" eb="2">
      <t>ハルエ</t>
    </rPh>
    <phoneticPr fontId="13"/>
  </si>
  <si>
    <t>フェンテ</t>
    <phoneticPr fontId="13"/>
  </si>
  <si>
    <t>アルタス</t>
    <phoneticPr fontId="13"/>
  </si>
  <si>
    <t>鯖江</t>
    <rPh sb="0" eb="2">
      <t>サバエ</t>
    </rPh>
    <phoneticPr fontId="13"/>
  </si>
  <si>
    <t>藤島</t>
    <rPh sb="0" eb="2">
      <t>フジシマ</t>
    </rPh>
    <phoneticPr fontId="13"/>
  </si>
  <si>
    <t>明倫</t>
    <rPh sb="0" eb="2">
      <t>メイリン</t>
    </rPh>
    <phoneticPr fontId="13"/>
  </si>
  <si>
    <t>至民</t>
    <rPh sb="0" eb="2">
      <t>シミン</t>
    </rPh>
    <phoneticPr fontId="13"/>
  </si>
  <si>
    <t>高円宮杯 JFA U-15サッカーリーグ 2018 福井県リーグ　順位決定戦</t>
    <rPh sb="33" eb="35">
      <t>ジュンイ</t>
    </rPh>
    <rPh sb="35" eb="38">
      <t>ケッテイセン</t>
    </rPh>
    <phoneticPr fontId="1"/>
  </si>
  <si>
    <t>武生F</t>
    <rPh sb="0" eb="2">
      <t>タケフ</t>
    </rPh>
    <phoneticPr fontId="13"/>
  </si>
  <si>
    <t>福井中</t>
    <rPh sb="0" eb="2">
      <t>フクイ</t>
    </rPh>
    <rPh sb="2" eb="3">
      <t>チュウ</t>
    </rPh>
    <phoneticPr fontId="13"/>
  </si>
  <si>
    <t>敦賀F</t>
    <rPh sb="0" eb="2">
      <t>ツルガ</t>
    </rPh>
    <phoneticPr fontId="13"/>
  </si>
  <si>
    <t>レインボー</t>
    <phoneticPr fontId="13"/>
  </si>
  <si>
    <t>ノース</t>
    <phoneticPr fontId="13"/>
  </si>
  <si>
    <t>TFC</t>
    <phoneticPr fontId="13"/>
  </si>
  <si>
    <t>○</t>
    <phoneticPr fontId="13"/>
  </si>
  <si>
    <t>丸岡中</t>
    <rPh sb="0" eb="2">
      <t>マルオカ</t>
    </rPh>
    <rPh sb="2" eb="3">
      <t>チュウ</t>
    </rPh>
    <phoneticPr fontId="13"/>
  </si>
  <si>
    <t>福井中央F</t>
    <rPh sb="0" eb="2">
      <t>フクイ</t>
    </rPh>
    <rPh sb="2" eb="4">
      <t>チュウオウ</t>
    </rPh>
    <phoneticPr fontId="13"/>
  </si>
  <si>
    <t>開成中</t>
    <rPh sb="0" eb="2">
      <t>カイセイ</t>
    </rPh>
    <rPh sb="2" eb="3">
      <t>チュウ</t>
    </rPh>
    <phoneticPr fontId="13"/>
  </si>
  <si>
    <t>福井中</t>
    <phoneticPr fontId="1"/>
  </si>
  <si>
    <t>丸岡中</t>
    <phoneticPr fontId="1"/>
  </si>
  <si>
    <t>テクノＦＣ</t>
    <phoneticPr fontId="1"/>
  </si>
  <si>
    <t>丸岡JYⅡ</t>
    <phoneticPr fontId="1"/>
  </si>
  <si>
    <t>丸岡JyⅡ</t>
    <rPh sb="0" eb="2">
      <t>マルオカ</t>
    </rPh>
    <phoneticPr fontId="13"/>
  </si>
  <si>
    <t>ｸﾞﾗｽﾐｰｺﾞFC</t>
    <phoneticPr fontId="29"/>
  </si>
  <si>
    <t>丸岡南</t>
    <rPh sb="0" eb="1">
      <t>マル</t>
    </rPh>
    <rPh sb="1" eb="2">
      <t>オカ</t>
    </rPh>
    <rPh sb="2" eb="3">
      <t>ミナミ</t>
    </rPh>
    <phoneticPr fontId="29"/>
  </si>
  <si>
    <t>光陽</t>
    <rPh sb="0" eb="1">
      <t>ヒカリ</t>
    </rPh>
    <phoneticPr fontId="29"/>
  </si>
  <si>
    <t>足羽一</t>
    <rPh sb="0" eb="2">
      <t>アスワ</t>
    </rPh>
    <rPh sb="2" eb="3">
      <t>イチ</t>
    </rPh>
    <phoneticPr fontId="29"/>
  </si>
  <si>
    <t>南越</t>
    <rPh sb="0" eb="2">
      <t>ナンエツ</t>
    </rPh>
    <phoneticPr fontId="29"/>
  </si>
  <si>
    <t>武二</t>
    <rPh sb="0" eb="2">
      <t>タケジニ</t>
    </rPh>
    <phoneticPr fontId="29"/>
  </si>
  <si>
    <t>永平寺</t>
    <rPh sb="0" eb="3">
      <t>エイヘイジ</t>
    </rPh>
    <phoneticPr fontId="29"/>
  </si>
  <si>
    <t>東陽</t>
    <rPh sb="0" eb="2">
      <t>トウヨウ</t>
    </rPh>
    <phoneticPr fontId="29"/>
  </si>
  <si>
    <t>ｸﾞﾗｽﾐｰｺﾞFC</t>
  </si>
  <si>
    <t>８：００　開場、準備（足羽一、三国）　</t>
    <rPh sb="5" eb="7">
      <t>カイジョウ</t>
    </rPh>
    <rPh sb="8" eb="10">
      <t>ジュンビ</t>
    </rPh>
    <rPh sb="11" eb="13">
      <t>アスワ</t>
    </rPh>
    <rPh sb="13" eb="14">
      <t>イチ</t>
    </rPh>
    <rPh sb="15" eb="17">
      <t>ミクニ</t>
    </rPh>
    <phoneticPr fontId="1"/>
  </si>
  <si>
    <t>　　　　　　　 森川（附属）、 岡田（明道）、角谷（大東）、東野（光陽）</t>
    <rPh sb="16" eb="18">
      <t>オカダ</t>
    </rPh>
    <rPh sb="19" eb="21">
      <t>メイドウ</t>
    </rPh>
    <rPh sb="23" eb="24">
      <t>カド</t>
    </rPh>
    <rPh sb="24" eb="25">
      <t>タニ</t>
    </rPh>
    <rPh sb="26" eb="28">
      <t>ダイトウ</t>
    </rPh>
    <rPh sb="30" eb="32">
      <t>ヒガシノ</t>
    </rPh>
    <rPh sb="33" eb="35">
      <t>コウヨウ</t>
    </rPh>
    <phoneticPr fontId="1"/>
  </si>
  <si>
    <t>東野</t>
    <rPh sb="0" eb="2">
      <t>ヒガシノ</t>
    </rPh>
    <phoneticPr fontId="1"/>
  </si>
  <si>
    <t>西田</t>
    <rPh sb="0" eb="2">
      <t>ニシダ</t>
    </rPh>
    <phoneticPr fontId="1"/>
  </si>
  <si>
    <t>角谷</t>
    <rPh sb="0" eb="2">
      <t>カドヤ</t>
    </rPh>
    <phoneticPr fontId="1"/>
  </si>
  <si>
    <t>中屋</t>
    <rPh sb="0" eb="2">
      <t>ナカヤ</t>
    </rPh>
    <phoneticPr fontId="1"/>
  </si>
  <si>
    <t>岡田</t>
    <rPh sb="0" eb="2">
      <t>オカダ</t>
    </rPh>
    <phoneticPr fontId="1"/>
  </si>
  <si>
    <t>牧田</t>
    <rPh sb="0" eb="2">
      <t>マキタ</t>
    </rPh>
    <phoneticPr fontId="1"/>
  </si>
  <si>
    <t>or角谷</t>
    <rPh sb="2" eb="3">
      <t>カド</t>
    </rPh>
    <rPh sb="3" eb="4">
      <t>タニ</t>
    </rPh>
    <phoneticPr fontId="1"/>
  </si>
  <si>
    <t>③と④の間に、藤島vs福大附属のフレンドリーマッチが入ります。(13:30～14:40頃予定)</t>
    <rPh sb="4" eb="5">
      <t>アイダ</t>
    </rPh>
    <rPh sb="7" eb="9">
      <t>フジシマ</t>
    </rPh>
    <rPh sb="11" eb="13">
      <t>フクダイ</t>
    </rPh>
    <rPh sb="13" eb="15">
      <t>フゾク</t>
    </rPh>
    <rPh sb="26" eb="27">
      <t>ハイ</t>
    </rPh>
    <rPh sb="43" eb="44">
      <t>コロ</t>
    </rPh>
    <rPh sb="44" eb="46">
      <t>ヨテイ</t>
    </rPh>
    <phoneticPr fontId="1"/>
  </si>
  <si>
    <t>森川</t>
    <rPh sb="0" eb="2">
      <t>モリカワ</t>
    </rPh>
    <phoneticPr fontId="1"/>
  </si>
  <si>
    <t>江端</t>
    <rPh sb="0" eb="2">
      <t>エバタ</t>
    </rPh>
    <phoneticPr fontId="1"/>
  </si>
  <si>
    <t>後始末（三国、南条）</t>
    <rPh sb="0" eb="3">
      <t>アトシマツ</t>
    </rPh>
    <rPh sb="4" eb="6">
      <t>ミクニ</t>
    </rPh>
    <rPh sb="7" eb="9">
      <t>ナンジョウ</t>
    </rPh>
    <phoneticPr fontId="1"/>
  </si>
  <si>
    <t>武生FC</t>
    <phoneticPr fontId="1"/>
  </si>
  <si>
    <t>　</t>
    <phoneticPr fontId="1"/>
  </si>
  <si>
    <t>○U-15北信越リーグプレーオフ</t>
    <phoneticPr fontId="1"/>
  </si>
  <si>
    <t xml:space="preserve">1回戦 ●1－2 </t>
    <phoneticPr fontId="1"/>
  </si>
  <si>
    <t xml:space="preserve"> ｢Kurobe FC」</t>
    <phoneticPr fontId="1"/>
  </si>
  <si>
    <t>1回戦 ○1-1,PK6-5</t>
    <phoneticPr fontId="1"/>
  </si>
  <si>
    <t>　「FC.五十嵐」　</t>
    <phoneticPr fontId="1"/>
  </si>
  <si>
    <t>2回戦●0－2</t>
    <rPh sb="1" eb="3">
      <t>カイセン</t>
    </rPh>
    <phoneticPr fontId="1"/>
  </si>
  <si>
    <t>「PateoFC金沢」</t>
    <phoneticPr fontId="1"/>
  </si>
  <si>
    <t>運営責任者；中屋（成和）西田（清水）　　運営協力者 牧田（永平寺）、江端（藤島）、清水（春江）</t>
    <rPh sb="0" eb="2">
      <t>ウンエイ</t>
    </rPh>
    <rPh sb="2" eb="5">
      <t>セキニンシャ</t>
    </rPh>
    <rPh sb="12" eb="14">
      <t>ニシタ</t>
    </rPh>
    <rPh sb="15" eb="17">
      <t>シミズ</t>
    </rPh>
    <rPh sb="20" eb="22">
      <t>ウンエイ</t>
    </rPh>
    <rPh sb="22" eb="25">
      <t>キョウリョクシャ</t>
    </rPh>
    <rPh sb="26" eb="28">
      <t>マキタ</t>
    </rPh>
    <rPh sb="29" eb="32">
      <t>エイヘイジ</t>
    </rPh>
    <rPh sb="34" eb="36">
      <t>エバタ</t>
    </rPh>
    <rPh sb="37" eb="39">
      <t>フジシマ</t>
    </rPh>
    <rPh sb="41" eb="43">
      <t>シミズ</t>
    </rPh>
    <rPh sb="44" eb="46">
      <t>ハルエ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</si>
</sst>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3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lightGray">
        <fgColor indexed="9"/>
        <bgColor indexed="43"/>
      </patternFill>
    </fill>
    <fill>
      <patternFill patternType="solid">
        <fgColor rgb="FFFFFF00"/>
        <bgColor indexed="64"/>
      </patternFill>
    </fill>
    <fill>
      <patternFill patternType="lightGray">
        <fgColor indexed="9"/>
        <bgColor indexed="47"/>
      </patternFill>
    </fill>
    <fill>
      <patternFill patternType="lightGray">
        <fgColor rgb="FFFFFFFF"/>
        <bgColor rgb="FFFFFF9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dotted">
        <color indexed="64"/>
      </bottom>
      <diagonal style="thin">
        <color auto="1"/>
      </diagonal>
    </border>
    <border diagonalDown="1">
      <left/>
      <right/>
      <top style="thin">
        <color indexed="64"/>
      </top>
      <bottom style="dotted">
        <color indexed="64"/>
      </bottom>
      <diagonal style="thin">
        <color auto="1"/>
      </diagonal>
    </border>
    <border diagonalDown="1">
      <left/>
      <right/>
      <top style="dotted">
        <color indexed="64"/>
      </top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 style="dotted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 diagonalDown="1">
      <left/>
      <right/>
      <top style="dotted">
        <color indexed="64"/>
      </top>
      <bottom style="medium">
        <color indexed="64"/>
      </bottom>
      <diagonal style="thin">
        <color auto="1"/>
      </diagonal>
    </border>
    <border diagonalDown="1">
      <left/>
      <right style="medium">
        <color indexed="64"/>
      </right>
      <top style="dotted">
        <color indexed="64"/>
      </top>
      <bottom style="medium">
        <color indexed="64"/>
      </bottom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421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Border="1" applyAlignment="1">
      <alignment vertical="center" wrapText="1" shrinkToFit="1"/>
    </xf>
    <xf numFmtId="0" fontId="0" fillId="0" borderId="0" xfId="0" applyFill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0" fontId="0" fillId="0" borderId="0" xfId="0" applyFill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3" borderId="0" xfId="0" applyFill="1" applyAlignment="1">
      <alignment vertical="center" shrinkToFit="1"/>
    </xf>
    <xf numFmtId="0" fontId="0" fillId="3" borderId="0" xfId="0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14" fillId="5" borderId="40" xfId="0" applyNumberFormat="1" applyFont="1" applyFill="1" applyBorder="1" applyAlignment="1">
      <alignment vertical="center" shrinkToFit="1"/>
    </xf>
    <xf numFmtId="0" fontId="14" fillId="5" borderId="41" xfId="0" applyNumberFormat="1" applyFont="1" applyFill="1" applyBorder="1" applyAlignment="1">
      <alignment horizontal="center" vertical="center" shrinkToFit="1"/>
    </xf>
    <xf numFmtId="0" fontId="14" fillId="5" borderId="42" xfId="0" applyNumberFormat="1" applyFont="1" applyFill="1" applyBorder="1" applyAlignment="1">
      <alignment horizontal="center" vertical="center" shrinkToFit="1"/>
    </xf>
    <xf numFmtId="0" fontId="14" fillId="5" borderId="43" xfId="0" applyNumberFormat="1" applyFont="1" applyFill="1" applyBorder="1" applyAlignment="1">
      <alignment horizontal="center" vertical="center" shrinkToFit="1"/>
    </xf>
    <xf numFmtId="0" fontId="14" fillId="0" borderId="33" xfId="0" applyNumberFormat="1" applyFont="1" applyFill="1" applyBorder="1" applyAlignment="1">
      <alignment vertical="center" shrinkToFit="1"/>
    </xf>
    <xf numFmtId="0" fontId="14" fillId="0" borderId="47" xfId="0" applyNumberFormat="1" applyFont="1" applyFill="1" applyBorder="1" applyAlignment="1">
      <alignment horizontal="center" vertical="center" shrinkToFit="1"/>
    </xf>
    <xf numFmtId="0" fontId="14" fillId="0" borderId="27" xfId="0" applyNumberFormat="1" applyFont="1" applyFill="1" applyBorder="1" applyAlignment="1">
      <alignment horizontal="center" vertical="center" shrinkToFit="1"/>
    </xf>
    <xf numFmtId="0" fontId="14" fillId="0" borderId="0" xfId="0" applyNumberFormat="1" applyFont="1" applyFill="1" applyBorder="1" applyAlignment="1">
      <alignment horizontal="center" vertical="center" shrinkToFit="1"/>
    </xf>
    <xf numFmtId="0" fontId="14" fillId="0" borderId="48" xfId="0" applyNumberFormat="1" applyFont="1" applyFill="1" applyBorder="1" applyAlignment="1">
      <alignment vertical="center" shrinkToFit="1"/>
    </xf>
    <xf numFmtId="0" fontId="14" fillId="0" borderId="11" xfId="0" applyNumberFormat="1" applyFont="1" applyFill="1" applyBorder="1" applyAlignment="1">
      <alignment horizontal="center" vertical="center" shrinkToFit="1"/>
    </xf>
    <xf numFmtId="0" fontId="14" fillId="0" borderId="52" xfId="0" applyNumberFormat="1" applyFont="1" applyFill="1" applyBorder="1" applyAlignment="1">
      <alignment vertical="center" shrinkToFit="1"/>
    </xf>
    <xf numFmtId="0" fontId="14" fillId="0" borderId="53" xfId="0" applyNumberFormat="1" applyFont="1" applyFill="1" applyBorder="1" applyAlignment="1">
      <alignment horizontal="center" vertical="center" shrinkToFit="1"/>
    </xf>
    <xf numFmtId="0" fontId="14" fillId="0" borderId="13" xfId="0" applyNumberFormat="1" applyFont="1" applyFill="1" applyBorder="1" applyAlignment="1">
      <alignment horizontal="center" vertical="center" shrinkToFit="1"/>
    </xf>
    <xf numFmtId="0" fontId="14" fillId="0" borderId="14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32" xfId="0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23" fillId="0" borderId="0" xfId="0" applyFont="1">
      <alignment vertical="center"/>
    </xf>
    <xf numFmtId="0" fontId="23" fillId="0" borderId="0" xfId="0" applyFont="1" applyFill="1" applyAlignment="1">
      <alignment vertical="center" shrinkToFit="1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20" fontId="22" fillId="11" borderId="0" xfId="0" applyNumberFormat="1" applyFont="1" applyFill="1" applyAlignment="1">
      <alignment horizontal="right" vertical="center" shrinkToFit="1"/>
    </xf>
    <xf numFmtId="0" fontId="23" fillId="5" borderId="0" xfId="0" applyFont="1" applyFill="1" applyAlignment="1">
      <alignment vertical="center" shrinkToFit="1"/>
    </xf>
    <xf numFmtId="0" fontId="24" fillId="12" borderId="57" xfId="0" applyFont="1" applyFill="1" applyBorder="1" applyAlignment="1">
      <alignment horizontal="center" vertical="center" shrinkToFit="1"/>
    </xf>
    <xf numFmtId="0" fontId="23" fillId="12" borderId="2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4" fillId="8" borderId="57" xfId="0" applyFont="1" applyFill="1" applyBorder="1" applyAlignment="1">
      <alignment horizontal="center" vertical="center" shrinkToFit="1"/>
    </xf>
    <xf numFmtId="0" fontId="23" fillId="8" borderId="2" xfId="0" applyFont="1" applyFill="1" applyBorder="1" applyAlignment="1">
      <alignment horizontal="center" vertical="center" shrinkToFit="1"/>
    </xf>
    <xf numFmtId="0" fontId="23" fillId="0" borderId="0" xfId="0" applyFont="1" applyAlignment="1">
      <alignment horizontal="left" vertical="center" shrinkToFit="1"/>
    </xf>
    <xf numFmtId="0" fontId="23" fillId="0" borderId="1" xfId="0" applyFont="1" applyBorder="1" applyAlignment="1">
      <alignment horizontal="center" vertical="center"/>
    </xf>
    <xf numFmtId="20" fontId="23" fillId="0" borderId="0" xfId="0" applyNumberFormat="1" applyFont="1" applyAlignment="1">
      <alignment horizontal="right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/>
    </xf>
    <xf numFmtId="20" fontId="23" fillId="3" borderId="0" xfId="0" applyNumberFormat="1" applyFont="1" applyFill="1" applyAlignment="1">
      <alignment vertical="center" shrinkToFit="1"/>
    </xf>
    <xf numFmtId="0" fontId="24" fillId="9" borderId="57" xfId="0" applyFont="1" applyFill="1" applyBorder="1" applyAlignment="1">
      <alignment horizontal="center" vertical="center" shrinkToFit="1"/>
    </xf>
    <xf numFmtId="0" fontId="23" fillId="9" borderId="2" xfId="0" applyFont="1" applyFill="1" applyBorder="1" applyAlignment="1">
      <alignment horizontal="center" vertical="center" shrinkToFit="1"/>
    </xf>
    <xf numFmtId="0" fontId="24" fillId="13" borderId="57" xfId="0" applyFont="1" applyFill="1" applyBorder="1" applyAlignment="1">
      <alignment horizontal="center" vertical="center" shrinkToFit="1"/>
    </xf>
    <xf numFmtId="0" fontId="23" fillId="13" borderId="2" xfId="0" applyFont="1" applyFill="1" applyBorder="1" applyAlignment="1">
      <alignment horizontal="center" vertical="center" shrinkToFit="1"/>
    </xf>
    <xf numFmtId="20" fontId="23" fillId="0" borderId="0" xfId="0" applyNumberFormat="1" applyFont="1" applyFill="1" applyAlignment="1">
      <alignment vertical="center" shrinkToFit="1"/>
    </xf>
    <xf numFmtId="0" fontId="23" fillId="0" borderId="0" xfId="0" applyFont="1" applyAlignment="1">
      <alignment horizontal="right" vertical="center" shrinkToFit="1"/>
    </xf>
    <xf numFmtId="0" fontId="23" fillId="0" borderId="0" xfId="0" applyFont="1" applyAlignment="1">
      <alignment vertical="center" shrinkToFit="1"/>
    </xf>
    <xf numFmtId="0" fontId="24" fillId="10" borderId="57" xfId="0" applyFont="1" applyFill="1" applyBorder="1" applyAlignment="1">
      <alignment horizontal="center" vertical="center" shrinkToFit="1"/>
    </xf>
    <xf numFmtId="0" fontId="23" fillId="10" borderId="2" xfId="0" applyFont="1" applyFill="1" applyBorder="1" applyAlignment="1">
      <alignment horizontal="center" vertical="center" shrinkToFit="1"/>
    </xf>
    <xf numFmtId="20" fontId="25" fillId="0" borderId="0" xfId="0" applyNumberFormat="1" applyFont="1" applyAlignment="1">
      <alignment horizontal="right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14" fillId="14" borderId="40" xfId="1" applyNumberFormat="1" applyFont="1" applyFill="1" applyBorder="1" applyAlignment="1">
      <alignment vertical="center" shrinkToFit="1"/>
    </xf>
    <xf numFmtId="0" fontId="14" fillId="14" borderId="41" xfId="1" applyNumberFormat="1" applyFont="1" applyFill="1" applyBorder="1" applyAlignment="1">
      <alignment horizontal="center" vertical="center" shrinkToFit="1"/>
    </xf>
    <xf numFmtId="0" fontId="14" fillId="14" borderId="42" xfId="1" applyNumberFormat="1" applyFont="1" applyFill="1" applyBorder="1" applyAlignment="1">
      <alignment horizontal="center" vertical="center" shrinkToFit="1"/>
    </xf>
    <xf numFmtId="0" fontId="14" fillId="14" borderId="43" xfId="1" applyNumberFormat="1" applyFont="1" applyFill="1" applyBorder="1" applyAlignment="1">
      <alignment horizontal="center" vertical="center" shrinkToFit="1"/>
    </xf>
    <xf numFmtId="0" fontId="14" fillId="0" borderId="33" xfId="1" applyNumberFormat="1" applyFont="1" applyFill="1" applyBorder="1" applyAlignment="1">
      <alignment vertical="center" shrinkToFit="1"/>
    </xf>
    <xf numFmtId="0" fontId="14" fillId="0" borderId="47" xfId="1" applyNumberFormat="1" applyFont="1" applyFill="1" applyBorder="1" applyAlignment="1">
      <alignment horizontal="center" vertical="center" shrinkToFit="1"/>
    </xf>
    <xf numFmtId="0" fontId="14" fillId="0" borderId="27" xfId="1" applyNumberFormat="1" applyFont="1" applyFill="1" applyBorder="1" applyAlignment="1">
      <alignment horizontal="center" vertical="center" shrinkToFit="1"/>
    </xf>
    <xf numFmtId="0" fontId="14" fillId="0" borderId="0" xfId="1" applyNumberFormat="1" applyFont="1" applyFill="1" applyBorder="1" applyAlignment="1">
      <alignment horizontal="center" vertical="center" shrinkToFit="1"/>
    </xf>
    <xf numFmtId="0" fontId="14" fillId="0" borderId="48" xfId="1" applyNumberFormat="1" applyFont="1" applyFill="1" applyBorder="1" applyAlignment="1">
      <alignment vertical="center" shrinkToFit="1"/>
    </xf>
    <xf numFmtId="0" fontId="14" fillId="0" borderId="11" xfId="1" applyNumberFormat="1" applyFont="1" applyFill="1" applyBorder="1" applyAlignment="1">
      <alignment horizontal="center" vertical="center" shrinkToFit="1"/>
    </xf>
    <xf numFmtId="0" fontId="14" fillId="3" borderId="48" xfId="1" applyNumberFormat="1" applyFont="1" applyFill="1" applyBorder="1" applyAlignment="1">
      <alignment vertical="center" shrinkToFit="1"/>
    </xf>
    <xf numFmtId="0" fontId="14" fillId="3" borderId="47" xfId="1" applyNumberFormat="1" applyFont="1" applyFill="1" applyBorder="1" applyAlignment="1">
      <alignment horizontal="center" vertical="center" shrinkToFit="1"/>
    </xf>
    <xf numFmtId="0" fontId="14" fillId="3" borderId="27" xfId="1" applyNumberFormat="1" applyFont="1" applyFill="1" applyBorder="1" applyAlignment="1">
      <alignment horizontal="center" vertical="center" shrinkToFit="1"/>
    </xf>
    <xf numFmtId="0" fontId="14" fillId="3" borderId="11" xfId="1" applyNumberFormat="1" applyFont="1" applyFill="1" applyBorder="1" applyAlignment="1">
      <alignment horizontal="center" vertical="center" shrinkToFit="1"/>
    </xf>
    <xf numFmtId="0" fontId="14" fillId="0" borderId="52" xfId="1" applyNumberFormat="1" applyFont="1" applyFill="1" applyBorder="1" applyAlignment="1">
      <alignment vertical="center" shrinkToFit="1"/>
    </xf>
    <xf numFmtId="0" fontId="14" fillId="0" borderId="53" xfId="1" applyNumberFormat="1" applyFont="1" applyFill="1" applyBorder="1" applyAlignment="1">
      <alignment horizontal="center" vertical="center" shrinkToFit="1"/>
    </xf>
    <xf numFmtId="0" fontId="14" fillId="0" borderId="13" xfId="1" applyNumberFormat="1" applyFont="1" applyFill="1" applyBorder="1" applyAlignment="1">
      <alignment horizontal="center" vertical="center" shrinkToFit="1"/>
    </xf>
    <xf numFmtId="0" fontId="14" fillId="3" borderId="52" xfId="1" applyNumberFormat="1" applyFont="1" applyFill="1" applyBorder="1" applyAlignment="1">
      <alignment vertical="center" shrinkToFit="1"/>
    </xf>
    <xf numFmtId="0" fontId="14" fillId="3" borderId="53" xfId="1" applyNumberFormat="1" applyFont="1" applyFill="1" applyBorder="1" applyAlignment="1">
      <alignment horizontal="center" vertical="center" shrinkToFit="1"/>
    </xf>
    <xf numFmtId="0" fontId="14" fillId="3" borderId="13" xfId="1" applyNumberFormat="1" applyFont="1" applyFill="1" applyBorder="1" applyAlignment="1">
      <alignment horizontal="center" vertical="center" shrinkToFit="1"/>
    </xf>
    <xf numFmtId="0" fontId="14" fillId="0" borderId="14" xfId="1" applyNumberFormat="1" applyFont="1" applyFill="1" applyBorder="1" applyAlignment="1">
      <alignment horizontal="center" vertical="center" shrinkToFit="1"/>
    </xf>
    <xf numFmtId="0" fontId="0" fillId="0" borderId="0" xfId="1" applyFont="1" applyAlignment="1">
      <alignment vertical="center"/>
    </xf>
    <xf numFmtId="0" fontId="17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center" vertical="center"/>
    </xf>
    <xf numFmtId="0" fontId="26" fillId="0" borderId="0" xfId="2" applyFont="1" applyAlignment="1">
      <alignment vertical="center"/>
    </xf>
    <xf numFmtId="0" fontId="14" fillId="14" borderId="40" xfId="2" applyNumberFormat="1" applyFont="1" applyFill="1" applyBorder="1" applyAlignment="1">
      <alignment vertical="center" shrinkToFit="1"/>
    </xf>
    <xf numFmtId="0" fontId="14" fillId="14" borderId="41" xfId="2" applyNumberFormat="1" applyFont="1" applyFill="1" applyBorder="1" applyAlignment="1">
      <alignment horizontal="center" vertical="center" shrinkToFit="1"/>
    </xf>
    <xf numFmtId="0" fontId="14" fillId="14" borderId="42" xfId="2" applyNumberFormat="1" applyFont="1" applyFill="1" applyBorder="1" applyAlignment="1">
      <alignment horizontal="center" vertical="center" shrinkToFit="1"/>
    </xf>
    <xf numFmtId="0" fontId="14" fillId="14" borderId="43" xfId="2" applyNumberFormat="1" applyFont="1" applyFill="1" applyBorder="1" applyAlignment="1">
      <alignment horizontal="center" vertical="center" shrinkToFit="1"/>
    </xf>
    <xf numFmtId="0" fontId="14" fillId="0" borderId="33" xfId="2" applyNumberFormat="1" applyFont="1" applyFill="1" applyBorder="1" applyAlignment="1">
      <alignment vertical="center" shrinkToFit="1"/>
    </xf>
    <xf numFmtId="0" fontId="14" fillId="0" borderId="47" xfId="2" applyNumberFormat="1" applyFont="1" applyFill="1" applyBorder="1" applyAlignment="1">
      <alignment horizontal="center" vertical="center" shrinkToFit="1"/>
    </xf>
    <xf numFmtId="0" fontId="14" fillId="0" borderId="27" xfId="2" applyNumberFormat="1" applyFont="1" applyFill="1" applyBorder="1" applyAlignment="1">
      <alignment horizontal="center" vertical="center" shrinkToFit="1"/>
    </xf>
    <xf numFmtId="0" fontId="14" fillId="0" borderId="0" xfId="2" applyNumberFormat="1" applyFont="1" applyFill="1" applyBorder="1" applyAlignment="1">
      <alignment horizontal="center" vertical="center" shrinkToFit="1"/>
    </xf>
    <xf numFmtId="0" fontId="14" fillId="0" borderId="48" xfId="2" applyNumberFormat="1" applyFont="1" applyFill="1" applyBorder="1" applyAlignment="1">
      <alignment vertical="center" shrinkToFit="1"/>
    </xf>
    <xf numFmtId="0" fontId="14" fillId="0" borderId="11" xfId="2" applyNumberFormat="1" applyFont="1" applyFill="1" applyBorder="1" applyAlignment="1">
      <alignment horizontal="center" vertical="center" shrinkToFit="1"/>
    </xf>
    <xf numFmtId="0" fontId="14" fillId="0" borderId="52" xfId="2" applyNumberFormat="1" applyFont="1" applyFill="1" applyBorder="1" applyAlignment="1">
      <alignment vertical="center" shrinkToFit="1"/>
    </xf>
    <xf numFmtId="0" fontId="14" fillId="0" borderId="53" xfId="2" applyNumberFormat="1" applyFont="1" applyFill="1" applyBorder="1" applyAlignment="1">
      <alignment horizontal="center" vertical="center" shrinkToFit="1"/>
    </xf>
    <xf numFmtId="0" fontId="14" fillId="0" borderId="13" xfId="2" applyNumberFormat="1" applyFont="1" applyFill="1" applyBorder="1" applyAlignment="1">
      <alignment horizontal="center" vertical="center" shrinkToFit="1"/>
    </xf>
    <xf numFmtId="0" fontId="14" fillId="0" borderId="14" xfId="2" applyNumberFormat="1" applyFont="1" applyFill="1" applyBorder="1" applyAlignment="1">
      <alignment horizontal="center" vertical="center" shrinkToFit="1"/>
    </xf>
    <xf numFmtId="0" fontId="17" fillId="0" borderId="0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left" vertical="center" wrapText="1"/>
    </xf>
    <xf numFmtId="0" fontId="16" fillId="0" borderId="0" xfId="2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/>
    </xf>
    <xf numFmtId="0" fontId="0" fillId="0" borderId="15" xfId="1" applyFont="1" applyBorder="1" applyAlignment="1">
      <alignment vertical="center" shrinkToFit="1"/>
    </xf>
    <xf numFmtId="0" fontId="0" fillId="0" borderId="8" xfId="1" applyFont="1" applyBorder="1" applyAlignment="1">
      <alignment horizontal="center" vertical="center" shrinkToFit="1"/>
    </xf>
    <xf numFmtId="0" fontId="0" fillId="0" borderId="10" xfId="1" applyFont="1" applyBorder="1" applyAlignment="1">
      <alignment horizontal="center" vertical="center" shrinkToFit="1"/>
    </xf>
    <xf numFmtId="0" fontId="0" fillId="0" borderId="32" xfId="1" applyFont="1" applyBorder="1" applyAlignment="1">
      <alignment vertical="center" shrinkToFit="1"/>
    </xf>
    <xf numFmtId="0" fontId="26" fillId="0" borderId="15" xfId="2" applyFont="1" applyBorder="1" applyAlignment="1">
      <alignment vertical="center" shrinkToFit="1"/>
    </xf>
    <xf numFmtId="0" fontId="26" fillId="0" borderId="8" xfId="2" applyFont="1" applyBorder="1" applyAlignment="1">
      <alignment horizontal="center" vertical="center" shrinkToFit="1"/>
    </xf>
    <xf numFmtId="0" fontId="26" fillId="0" borderId="10" xfId="2" applyFont="1" applyBorder="1" applyAlignment="1">
      <alignment horizontal="center" vertical="center" shrinkToFit="1"/>
    </xf>
    <xf numFmtId="0" fontId="26" fillId="0" borderId="32" xfId="2" applyFont="1" applyBorder="1" applyAlignment="1">
      <alignment vertical="center" shrinkToFit="1"/>
    </xf>
    <xf numFmtId="0" fontId="26" fillId="0" borderId="0" xfId="2">
      <alignment vertical="center"/>
    </xf>
    <xf numFmtId="0" fontId="14" fillId="5" borderId="40" xfId="2" applyNumberFormat="1" applyFont="1" applyFill="1" applyBorder="1" applyAlignment="1">
      <alignment vertical="center" shrinkToFit="1"/>
    </xf>
    <xf numFmtId="0" fontId="14" fillId="5" borderId="41" xfId="2" applyNumberFormat="1" applyFont="1" applyFill="1" applyBorder="1" applyAlignment="1">
      <alignment horizontal="center" vertical="center" shrinkToFit="1"/>
    </xf>
    <xf numFmtId="0" fontId="14" fillId="5" borderId="42" xfId="2" applyNumberFormat="1" applyFont="1" applyFill="1" applyBorder="1" applyAlignment="1">
      <alignment horizontal="center" vertical="center" shrinkToFit="1"/>
    </xf>
    <xf numFmtId="0" fontId="14" fillId="5" borderId="43" xfId="2" applyNumberFormat="1" applyFont="1" applyFill="1" applyBorder="1" applyAlignment="1">
      <alignment horizontal="center" vertical="center" shrinkToFit="1"/>
    </xf>
    <xf numFmtId="0" fontId="26" fillId="0" borderId="15" xfId="2" applyBorder="1" applyAlignment="1">
      <alignment vertical="center" shrinkToFit="1"/>
    </xf>
    <xf numFmtId="0" fontId="26" fillId="0" borderId="8" xfId="2" applyBorder="1" applyAlignment="1">
      <alignment horizontal="center" vertical="center" shrinkToFit="1"/>
    </xf>
    <xf numFmtId="0" fontId="26" fillId="0" borderId="10" xfId="2" applyBorder="1" applyAlignment="1">
      <alignment horizontal="center" vertical="center" shrinkToFit="1"/>
    </xf>
    <xf numFmtId="0" fontId="26" fillId="0" borderId="32" xfId="2" applyBorder="1" applyAlignment="1">
      <alignment vertical="center" shrinkToFit="1"/>
    </xf>
    <xf numFmtId="0" fontId="0" fillId="0" borderId="0" xfId="0" applyFill="1" applyBorder="1" applyAlignment="1">
      <alignment horizontal="left" vertical="center" shrinkToFit="1"/>
    </xf>
    <xf numFmtId="0" fontId="23" fillId="0" borderId="0" xfId="0" applyFont="1" applyFill="1" applyAlignment="1">
      <alignment horizontal="center" vertical="center" shrinkToFit="1"/>
    </xf>
    <xf numFmtId="0" fontId="23" fillId="0" borderId="0" xfId="0" applyFont="1" applyFill="1" applyAlignment="1">
      <alignment horizontal="left" vertical="center" shrinkToFit="1"/>
    </xf>
    <xf numFmtId="0" fontId="14" fillId="5" borderId="41" xfId="0" applyNumberFormat="1" applyFont="1" applyFill="1" applyBorder="1" applyAlignment="1">
      <alignment vertical="center" shrinkToFit="1"/>
    </xf>
    <xf numFmtId="0" fontId="14" fillId="0" borderId="46" xfId="0" applyNumberFormat="1" applyFont="1" applyFill="1" applyBorder="1" applyAlignment="1">
      <alignment horizontal="center" vertical="center" shrinkToFit="1"/>
    </xf>
    <xf numFmtId="0" fontId="14" fillId="0" borderId="58" xfId="0" applyNumberFormat="1" applyFont="1" applyFill="1" applyBorder="1" applyAlignment="1">
      <alignment vertical="center" shrinkToFit="1"/>
    </xf>
    <xf numFmtId="0" fontId="14" fillId="0" borderId="3" xfId="0" applyNumberFormat="1" applyFont="1" applyFill="1" applyBorder="1" applyAlignment="1">
      <alignment vertical="center" shrinkToFit="1"/>
    </xf>
    <xf numFmtId="0" fontId="14" fillId="0" borderId="59" xfId="0" applyNumberFormat="1" applyFont="1" applyFill="1" applyBorder="1" applyAlignment="1">
      <alignment horizontal="center" vertical="center" shrinkToFit="1"/>
    </xf>
    <xf numFmtId="0" fontId="14" fillId="0" borderId="0" xfId="0" applyNumberFormat="1" applyFont="1" applyFill="1" applyBorder="1" applyAlignment="1">
      <alignment vertical="center" shrinkToFit="1"/>
    </xf>
    <xf numFmtId="0" fontId="14" fillId="0" borderId="34" xfId="0" applyNumberFormat="1" applyFont="1" applyFill="1" applyBorder="1" applyAlignment="1">
      <alignment horizontal="center" vertical="center" shrinkToFit="1"/>
    </xf>
    <xf numFmtId="0" fontId="14" fillId="0" borderId="27" xfId="0" applyNumberFormat="1" applyFont="1" applyFill="1" applyBorder="1" applyAlignment="1">
      <alignment vertical="center" shrinkToFit="1"/>
    </xf>
    <xf numFmtId="0" fontId="14" fillId="0" borderId="35" xfId="0" applyNumberFormat="1" applyFont="1" applyFill="1" applyBorder="1" applyAlignment="1">
      <alignment horizontal="center" vertical="center" shrinkToFit="1"/>
    </xf>
    <xf numFmtId="0" fontId="14" fillId="5" borderId="48" xfId="0" applyNumberFormat="1" applyFont="1" applyFill="1" applyBorder="1" applyAlignment="1">
      <alignment vertical="center" shrinkToFit="1"/>
    </xf>
    <xf numFmtId="0" fontId="14" fillId="5" borderId="58" xfId="0" applyNumberFormat="1" applyFont="1" applyFill="1" applyBorder="1" applyAlignment="1">
      <alignment horizontal="center" vertical="center" shrinkToFit="1"/>
    </xf>
    <xf numFmtId="0" fontId="14" fillId="5" borderId="61" xfId="0" applyNumberFormat="1" applyFont="1" applyFill="1" applyBorder="1" applyAlignment="1">
      <alignment horizontal="center" vertical="center" shrinkToFit="1"/>
    </xf>
    <xf numFmtId="0" fontId="14" fillId="5" borderId="58" xfId="0" applyNumberFormat="1" applyFont="1" applyFill="1" applyBorder="1" applyAlignment="1">
      <alignment vertical="center" shrinkToFit="1"/>
    </xf>
    <xf numFmtId="0" fontId="14" fillId="5" borderId="62" xfId="0" applyNumberFormat="1" applyFont="1" applyFill="1" applyBorder="1" applyAlignment="1">
      <alignment horizontal="center" vertical="center" shrinkToFit="1"/>
    </xf>
    <xf numFmtId="0" fontId="14" fillId="0" borderId="51" xfId="0" applyNumberFormat="1" applyFont="1" applyFill="1" applyBorder="1" applyAlignment="1">
      <alignment horizontal="center" vertical="center" shrinkToFit="1"/>
    </xf>
    <xf numFmtId="0" fontId="14" fillId="0" borderId="13" xfId="0" applyNumberFormat="1" applyFont="1" applyFill="1" applyBorder="1" applyAlignment="1">
      <alignment vertical="center" shrinkToFit="1"/>
    </xf>
    <xf numFmtId="0" fontId="14" fillId="0" borderId="68" xfId="2" applyNumberFormat="1" applyFont="1" applyFill="1" applyBorder="1" applyAlignment="1">
      <alignment vertical="center" shrinkToFit="1"/>
    </xf>
    <xf numFmtId="0" fontId="14" fillId="6" borderId="45" xfId="2" applyNumberFormat="1" applyFont="1" applyFill="1" applyBorder="1" applyAlignment="1">
      <alignment horizontal="center" vertical="center"/>
    </xf>
    <xf numFmtId="0" fontId="14" fillId="6" borderId="37" xfId="2" applyNumberFormat="1" applyFont="1" applyFill="1" applyBorder="1" applyAlignment="1">
      <alignment horizontal="center" vertical="center"/>
    </xf>
    <xf numFmtId="0" fontId="14" fillId="6" borderId="56" xfId="2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 shrinkToFit="1"/>
    </xf>
    <xf numFmtId="0" fontId="23" fillId="0" borderId="27" xfId="0" applyFont="1" applyFill="1" applyBorder="1" applyAlignment="1">
      <alignment horizontal="center" vertical="center" shrinkToFit="1"/>
    </xf>
    <xf numFmtId="0" fontId="24" fillId="12" borderId="33" xfId="0" applyFont="1" applyFill="1" applyBorder="1" applyAlignment="1">
      <alignment horizontal="center" vertical="center" shrinkToFit="1"/>
    </xf>
    <xf numFmtId="0" fontId="23" fillId="12" borderId="34" xfId="0" applyFont="1" applyFill="1" applyBorder="1" applyAlignment="1">
      <alignment horizontal="center" vertical="center" shrinkToFit="1"/>
    </xf>
    <xf numFmtId="0" fontId="23" fillId="0" borderId="27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horizontal="center" vertical="center" shrinkToFit="1"/>
    </xf>
    <xf numFmtId="0" fontId="4" fillId="0" borderId="46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left" vertical="center" shrinkToFit="1"/>
    </xf>
    <xf numFmtId="0" fontId="5" fillId="0" borderId="16" xfId="0" applyFont="1" applyFill="1" applyBorder="1" applyAlignment="1">
      <alignment horizontal="left" vertical="center" shrinkToFit="1"/>
    </xf>
    <xf numFmtId="0" fontId="5" fillId="0" borderId="17" xfId="0" applyFont="1" applyFill="1" applyBorder="1" applyAlignment="1">
      <alignment horizontal="left" vertical="center" shrinkToFit="1"/>
    </xf>
    <xf numFmtId="0" fontId="11" fillId="0" borderId="18" xfId="0" applyFont="1" applyFill="1" applyBorder="1" applyAlignment="1">
      <alignment horizontal="left" vertical="center" shrinkToFit="1"/>
    </xf>
    <xf numFmtId="0" fontId="11" fillId="0" borderId="19" xfId="0" applyFont="1" applyFill="1" applyBorder="1" applyAlignment="1">
      <alignment horizontal="left" vertical="center" shrinkToFit="1"/>
    </xf>
    <xf numFmtId="0" fontId="11" fillId="0" borderId="20" xfId="0" applyFont="1" applyFill="1" applyBorder="1" applyAlignment="1">
      <alignment horizontal="left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11" fillId="0" borderId="21" xfId="0" applyFont="1" applyFill="1" applyBorder="1" applyAlignment="1">
      <alignment horizontal="left" vertical="center" shrinkToFit="1"/>
    </xf>
    <xf numFmtId="0" fontId="11" fillId="0" borderId="22" xfId="0" applyFont="1" applyFill="1" applyBorder="1" applyAlignment="1">
      <alignment horizontal="left" vertical="center" shrinkToFit="1"/>
    </xf>
    <xf numFmtId="0" fontId="11" fillId="0" borderId="23" xfId="0" applyFont="1" applyFill="1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 wrapText="1" shrinkToFit="1"/>
    </xf>
    <xf numFmtId="0" fontId="0" fillId="0" borderId="0" xfId="0" applyFill="1" applyBorder="1" applyAlignment="1">
      <alignment horizontal="left" vertical="center" wrapText="1" shrinkToFit="1"/>
    </xf>
    <xf numFmtId="0" fontId="5" fillId="0" borderId="21" xfId="0" applyFont="1" applyFill="1" applyBorder="1" applyAlignment="1">
      <alignment horizontal="left" vertical="center" shrinkToFit="1"/>
    </xf>
    <xf numFmtId="0" fontId="5" fillId="0" borderId="22" xfId="0" applyFont="1" applyFill="1" applyBorder="1" applyAlignment="1">
      <alignment horizontal="left" vertical="center" shrinkToFit="1"/>
    </xf>
    <xf numFmtId="0" fontId="5" fillId="0" borderId="23" xfId="0" applyFont="1" applyFill="1" applyBorder="1" applyAlignment="1">
      <alignment horizontal="left" vertical="center" shrinkToFit="1"/>
    </xf>
    <xf numFmtId="0" fontId="11" fillId="15" borderId="10" xfId="0" applyFont="1" applyFill="1" applyBorder="1" applyAlignment="1">
      <alignment horizontal="left" vertical="center" shrinkToFit="1"/>
    </xf>
    <xf numFmtId="0" fontId="11" fillId="15" borderId="0" xfId="0" applyFont="1" applyFill="1" applyBorder="1" applyAlignment="1">
      <alignment horizontal="left" vertical="center" shrinkToFit="1"/>
    </xf>
    <xf numFmtId="0" fontId="11" fillId="15" borderId="11" xfId="0" applyFont="1" applyFill="1" applyBorder="1" applyAlignment="1">
      <alignment horizontal="left" vertical="center" shrinkToFit="1"/>
    </xf>
    <xf numFmtId="0" fontId="11" fillId="15" borderId="12" xfId="0" applyFont="1" applyFill="1" applyBorder="1" applyAlignment="1">
      <alignment horizontal="left" vertical="center" shrinkToFit="1"/>
    </xf>
    <xf numFmtId="0" fontId="11" fillId="15" borderId="13" xfId="0" applyFont="1" applyFill="1" applyBorder="1" applyAlignment="1">
      <alignment horizontal="left" vertical="center" shrinkToFit="1"/>
    </xf>
    <xf numFmtId="0" fontId="11" fillId="15" borderId="14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center" vertical="center" shrinkToFit="1"/>
    </xf>
    <xf numFmtId="56" fontId="0" fillId="0" borderId="0" xfId="0" applyNumberFormat="1" applyFill="1" applyBorder="1" applyAlignment="1">
      <alignment horizontal="center" vertical="center" shrinkToFit="1"/>
    </xf>
    <xf numFmtId="0" fontId="5" fillId="15" borderId="7" xfId="0" applyFont="1" applyFill="1" applyBorder="1" applyAlignment="1">
      <alignment horizontal="left" vertical="center" shrinkToFit="1"/>
    </xf>
    <xf numFmtId="0" fontId="5" fillId="15" borderId="8" xfId="0" applyFont="1" applyFill="1" applyBorder="1" applyAlignment="1">
      <alignment horizontal="left" vertical="center" shrinkToFit="1"/>
    </xf>
    <xf numFmtId="0" fontId="5" fillId="15" borderId="9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5" fillId="15" borderId="24" xfId="0" applyFont="1" applyFill="1" applyBorder="1" applyAlignment="1">
      <alignment horizontal="left" vertical="center" shrinkToFit="1"/>
    </xf>
    <xf numFmtId="0" fontId="5" fillId="15" borderId="25" xfId="0" applyFont="1" applyFill="1" applyBorder="1" applyAlignment="1">
      <alignment horizontal="left" vertical="center" shrinkToFit="1"/>
    </xf>
    <xf numFmtId="0" fontId="5" fillId="15" borderId="26" xfId="0" applyFont="1" applyFill="1" applyBorder="1" applyAlignment="1">
      <alignment horizontal="left" vertical="center" shrinkToFit="1"/>
    </xf>
    <xf numFmtId="0" fontId="0" fillId="0" borderId="0" xfId="0" applyFill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shrinkToFit="1"/>
    </xf>
    <xf numFmtId="0" fontId="17" fillId="4" borderId="28" xfId="0" applyFont="1" applyFill="1" applyBorder="1" applyAlignment="1">
      <alignment horizontal="center" vertical="center" shrinkToFit="1"/>
    </xf>
    <xf numFmtId="0" fontId="17" fillId="4" borderId="33" xfId="0" applyFont="1" applyFill="1" applyBorder="1" applyAlignment="1">
      <alignment horizontal="center" vertical="center" shrinkToFit="1"/>
    </xf>
    <xf numFmtId="0" fontId="0" fillId="4" borderId="30" xfId="0" applyFill="1" applyBorder="1" applyAlignment="1">
      <alignment horizontal="center" vertical="center" shrinkToFit="1"/>
    </xf>
    <xf numFmtId="0" fontId="17" fillId="4" borderId="6" xfId="0" applyFont="1" applyFill="1" applyBorder="1" applyAlignment="1">
      <alignment horizontal="center" vertical="center" shrinkToFit="1"/>
    </xf>
    <xf numFmtId="0" fontId="0" fillId="4" borderId="31" xfId="0" applyFill="1" applyBorder="1" applyAlignment="1">
      <alignment horizontal="center" vertical="center" shrinkToFit="1"/>
    </xf>
    <xf numFmtId="0" fontId="0" fillId="4" borderId="50" xfId="0" applyFill="1" applyBorder="1" applyAlignment="1">
      <alignment horizontal="center" vertical="center" shrinkToFit="1"/>
    </xf>
    <xf numFmtId="0" fontId="14" fillId="6" borderId="4" xfId="0" applyNumberFormat="1" applyFont="1" applyFill="1" applyBorder="1" applyAlignment="1">
      <alignment horizontal="center" vertical="center" shrinkToFit="1"/>
    </xf>
    <xf numFmtId="0" fontId="14" fillId="6" borderId="5" xfId="0" applyNumberFormat="1" applyFont="1" applyFill="1" applyBorder="1" applyAlignment="1">
      <alignment horizontal="center" vertical="center" shrinkToFit="1"/>
    </xf>
    <xf numFmtId="0" fontId="14" fillId="6" borderId="45" xfId="0" applyNumberFormat="1" applyFont="1" applyFill="1" applyBorder="1" applyAlignment="1">
      <alignment horizontal="center" vertical="center" shrinkToFit="1"/>
    </xf>
    <xf numFmtId="0" fontId="14" fillId="6" borderId="50" xfId="0" applyNumberFormat="1" applyFont="1" applyFill="1" applyBorder="1" applyAlignment="1">
      <alignment horizontal="center" vertical="center" shrinkToFit="1"/>
    </xf>
    <xf numFmtId="0" fontId="17" fillId="4" borderId="7" xfId="0" applyFont="1" applyFill="1" applyBorder="1" applyAlignment="1">
      <alignment horizontal="center" vertical="center" shrinkToFit="1"/>
    </xf>
    <xf numFmtId="0" fontId="17" fillId="4" borderId="36" xfId="0" applyFont="1" applyFill="1" applyBorder="1" applyAlignment="1">
      <alignment horizontal="center" vertical="center" shrinkToFit="1"/>
    </xf>
    <xf numFmtId="0" fontId="14" fillId="4" borderId="28" xfId="0" applyNumberFormat="1" applyFont="1" applyFill="1" applyBorder="1" applyAlignment="1">
      <alignment horizontal="center" vertical="center" shrinkToFit="1"/>
    </xf>
    <xf numFmtId="0" fontId="14" fillId="4" borderId="8" xfId="0" applyNumberFormat="1" applyFont="1" applyFill="1" applyBorder="1" applyAlignment="1">
      <alignment horizontal="center" vertical="center" shrinkToFit="1"/>
    </xf>
    <xf numFmtId="0" fontId="14" fillId="4" borderId="33" xfId="0" applyNumberFormat="1" applyFont="1" applyFill="1" applyBorder="1" applyAlignment="1">
      <alignment horizontal="center" vertical="center" shrinkToFit="1"/>
    </xf>
    <xf numFmtId="0" fontId="14" fillId="4" borderId="27" xfId="0" applyNumberFormat="1" applyFont="1" applyFill="1" applyBorder="1" applyAlignment="1">
      <alignment horizontal="center" vertical="center" shrinkToFit="1"/>
    </xf>
    <xf numFmtId="0" fontId="14" fillId="4" borderId="29" xfId="0" applyNumberFormat="1" applyFont="1" applyFill="1" applyBorder="1" applyAlignment="1">
      <alignment horizontal="center" vertical="center" shrinkToFit="1"/>
    </xf>
    <xf numFmtId="0" fontId="14" fillId="4" borderId="34" xfId="0" applyNumberFormat="1" applyFont="1" applyFill="1" applyBorder="1" applyAlignment="1">
      <alignment horizontal="center" vertical="center" shrinkToFit="1"/>
    </xf>
    <xf numFmtId="0" fontId="14" fillId="4" borderId="9" xfId="0" applyNumberFormat="1" applyFont="1" applyFill="1" applyBorder="1" applyAlignment="1">
      <alignment horizontal="center" vertical="center" shrinkToFit="1"/>
    </xf>
    <xf numFmtId="0" fontId="14" fillId="4" borderId="35" xfId="0" applyNumberFormat="1" applyFont="1" applyFill="1" applyBorder="1" applyAlignment="1">
      <alignment horizontal="center" vertical="center" shrinkToFit="1"/>
    </xf>
    <xf numFmtId="176" fontId="14" fillId="0" borderId="4" xfId="0" applyNumberFormat="1" applyFont="1" applyFill="1" applyBorder="1" applyAlignment="1">
      <alignment horizontal="center" vertical="center" shrinkToFit="1"/>
    </xf>
    <xf numFmtId="176" fontId="14" fillId="0" borderId="55" xfId="0" applyNumberFormat="1" applyFont="1" applyFill="1" applyBorder="1" applyAlignment="1">
      <alignment horizontal="center" vertical="center" shrinkToFit="1"/>
    </xf>
    <xf numFmtId="0" fontId="14" fillId="4" borderId="38" xfId="0" applyFont="1" applyFill="1" applyBorder="1" applyAlignment="1">
      <alignment horizontal="center" vertical="center" shrinkToFit="1"/>
    </xf>
    <xf numFmtId="0" fontId="14" fillId="4" borderId="39" xfId="0" applyFont="1" applyFill="1" applyBorder="1" applyAlignment="1">
      <alignment horizontal="center" vertical="center" shrinkToFit="1"/>
    </xf>
    <xf numFmtId="0" fontId="14" fillId="4" borderId="10" xfId="0" applyFont="1" applyFill="1" applyBorder="1" applyAlignment="1">
      <alignment horizontal="center" vertical="center" shrinkToFit="1"/>
    </xf>
    <xf numFmtId="0" fontId="14" fillId="4" borderId="46" xfId="0" applyFont="1" applyFill="1" applyBorder="1" applyAlignment="1">
      <alignment horizontal="center" vertical="center" shrinkToFit="1"/>
    </xf>
    <xf numFmtId="0" fontId="14" fillId="0" borderId="44" xfId="0" applyNumberFormat="1" applyFont="1" applyFill="1" applyBorder="1" applyAlignment="1">
      <alignment horizontal="center" vertical="center" shrinkToFit="1"/>
    </xf>
    <xf numFmtId="0" fontId="14" fillId="0" borderId="60" xfId="0" applyNumberFormat="1" applyFont="1" applyFill="1" applyBorder="1" applyAlignment="1">
      <alignment horizontal="center" vertical="center" shrinkToFit="1"/>
    </xf>
    <xf numFmtId="0" fontId="14" fillId="0" borderId="4" xfId="0" applyNumberFormat="1" applyFont="1" applyFill="1" applyBorder="1" applyAlignment="1">
      <alignment horizontal="center" vertical="center" shrinkToFit="1"/>
    </xf>
    <xf numFmtId="0" fontId="14" fillId="0" borderId="6" xfId="0" applyNumberFormat="1" applyFont="1" applyFill="1" applyBorder="1" applyAlignment="1">
      <alignment horizontal="center" vertical="center" shrinkToFit="1"/>
    </xf>
    <xf numFmtId="176" fontId="14" fillId="0" borderId="6" xfId="0" applyNumberFormat="1" applyFont="1" applyFill="1" applyBorder="1" applyAlignment="1">
      <alignment horizontal="center" vertical="center" shrinkToFit="1"/>
    </xf>
    <xf numFmtId="0" fontId="14" fillId="0" borderId="49" xfId="0" applyNumberFormat="1" applyFont="1" applyFill="1" applyBorder="1" applyAlignment="1">
      <alignment horizontal="center" vertical="center" shrinkToFit="1"/>
    </xf>
    <xf numFmtId="0" fontId="14" fillId="4" borderId="36" xfId="0" applyFont="1" applyFill="1" applyBorder="1" applyAlignment="1">
      <alignment horizontal="center" vertical="center" shrinkToFit="1"/>
    </xf>
    <xf numFmtId="0" fontId="14" fillId="4" borderId="34" xfId="0" applyFont="1" applyFill="1" applyBorder="1" applyAlignment="1">
      <alignment horizontal="center" vertical="center" shrinkToFit="1"/>
    </xf>
    <xf numFmtId="0" fontId="14" fillId="6" borderId="55" xfId="0" applyNumberFormat="1" applyFont="1" applyFill="1" applyBorder="1" applyAlignment="1">
      <alignment horizontal="center" vertical="center" shrinkToFit="1"/>
    </xf>
    <xf numFmtId="0" fontId="14" fillId="6" borderId="56" xfId="0" applyNumberFormat="1" applyFont="1" applyFill="1" applyBorder="1" applyAlignment="1">
      <alignment horizontal="center" vertical="center" shrinkToFit="1"/>
    </xf>
    <xf numFmtId="0" fontId="14" fillId="6" borderId="6" xfId="0" applyNumberFormat="1" applyFont="1" applyFill="1" applyBorder="1" applyAlignment="1">
      <alignment horizontal="center" vertical="center" shrinkToFit="1"/>
    </xf>
    <xf numFmtId="176" fontId="14" fillId="0" borderId="5" xfId="0" applyNumberFormat="1" applyFont="1" applyFill="1" applyBorder="1" applyAlignment="1">
      <alignment horizontal="center" vertical="center" shrinkToFit="1"/>
    </xf>
    <xf numFmtId="0" fontId="14" fillId="4" borderId="12" xfId="0" applyFont="1" applyFill="1" applyBorder="1" applyAlignment="1">
      <alignment horizontal="center" vertical="center" shrinkToFit="1"/>
    </xf>
    <xf numFmtId="0" fontId="14" fillId="4" borderId="51" xfId="0" applyFont="1" applyFill="1" applyBorder="1" applyAlignment="1">
      <alignment horizontal="center" vertical="center" shrinkToFit="1"/>
    </xf>
    <xf numFmtId="0" fontId="14" fillId="0" borderId="54" xfId="0" applyNumberFormat="1" applyFont="1" applyFill="1" applyBorder="1" applyAlignment="1">
      <alignment horizontal="center" vertical="center" shrinkToFit="1"/>
    </xf>
    <xf numFmtId="0" fontId="14" fillId="0" borderId="55" xfId="0" applyNumberFormat="1" applyFont="1" applyFill="1" applyBorder="1" applyAlignment="1">
      <alignment horizontal="center" vertical="center" shrinkToFit="1"/>
    </xf>
    <xf numFmtId="0" fontId="28" fillId="6" borderId="45" xfId="0" applyNumberFormat="1" applyFont="1" applyFill="1" applyBorder="1" applyAlignment="1">
      <alignment horizontal="center" vertical="center" shrinkToFit="1"/>
    </xf>
    <xf numFmtId="0" fontId="28" fillId="6" borderId="56" xfId="0" applyNumberFormat="1" applyFont="1" applyFill="1" applyBorder="1" applyAlignment="1">
      <alignment horizontal="center" vertical="center" shrinkToFit="1"/>
    </xf>
    <xf numFmtId="0" fontId="14" fillId="7" borderId="38" xfId="0" applyFont="1" applyFill="1" applyBorder="1" applyAlignment="1">
      <alignment horizontal="center" vertical="center" shrinkToFit="1"/>
    </xf>
    <xf numFmtId="0" fontId="14" fillId="7" borderId="39" xfId="0" applyFont="1" applyFill="1" applyBorder="1" applyAlignment="1">
      <alignment horizontal="center" vertical="center" shrinkToFit="1"/>
    </xf>
    <xf numFmtId="0" fontId="14" fillId="7" borderId="12" xfId="0" applyFont="1" applyFill="1" applyBorder="1" applyAlignment="1">
      <alignment horizontal="center" vertical="center" shrinkToFit="1"/>
    </xf>
    <xf numFmtId="0" fontId="14" fillId="7" borderId="51" xfId="0" applyFont="1" applyFill="1" applyBorder="1" applyAlignment="1">
      <alignment horizontal="center" vertical="center" shrinkToFit="1"/>
    </xf>
    <xf numFmtId="0" fontId="28" fillId="6" borderId="50" xfId="0" applyNumberFormat="1" applyFont="1" applyFill="1" applyBorder="1" applyAlignment="1">
      <alignment horizontal="center" vertical="center" shrinkToFit="1"/>
    </xf>
    <xf numFmtId="0" fontId="14" fillId="7" borderId="10" xfId="0" applyFont="1" applyFill="1" applyBorder="1" applyAlignment="1">
      <alignment horizontal="center" vertical="center" shrinkToFit="1"/>
    </xf>
    <xf numFmtId="0" fontId="14" fillId="7" borderId="46" xfId="0" applyFont="1" applyFill="1" applyBorder="1" applyAlignment="1">
      <alignment horizontal="center" vertical="center" shrinkToFit="1"/>
    </xf>
    <xf numFmtId="0" fontId="14" fillId="7" borderId="36" xfId="0" applyFont="1" applyFill="1" applyBorder="1" applyAlignment="1">
      <alignment horizontal="center" vertical="center" shrinkToFit="1"/>
    </xf>
    <xf numFmtId="0" fontId="14" fillId="7" borderId="34" xfId="0" applyFont="1" applyFill="1" applyBorder="1" applyAlignment="1">
      <alignment horizontal="center" vertical="center" shrinkToFit="1"/>
    </xf>
    <xf numFmtId="0" fontId="17" fillId="4" borderId="7" xfId="2" applyFont="1" applyFill="1" applyBorder="1" applyAlignment="1">
      <alignment horizontal="center" vertical="center" shrinkToFit="1"/>
    </xf>
    <xf numFmtId="0" fontId="17" fillId="4" borderId="36" xfId="2" applyFont="1" applyFill="1" applyBorder="1" applyAlignment="1">
      <alignment horizontal="center" vertical="center" shrinkToFit="1"/>
    </xf>
    <xf numFmtId="0" fontId="14" fillId="4" borderId="28" xfId="2" applyNumberFormat="1" applyFont="1" applyFill="1" applyBorder="1" applyAlignment="1">
      <alignment horizontal="center" vertical="center" shrinkToFit="1"/>
    </xf>
    <xf numFmtId="0" fontId="14" fillId="4" borderId="8" xfId="2" applyNumberFormat="1" applyFont="1" applyFill="1" applyBorder="1" applyAlignment="1">
      <alignment horizontal="center" vertical="center" shrinkToFit="1"/>
    </xf>
    <xf numFmtId="0" fontId="14" fillId="4" borderId="29" xfId="2" applyNumberFormat="1" applyFont="1" applyFill="1" applyBorder="1" applyAlignment="1">
      <alignment horizontal="center" vertical="center" shrinkToFit="1"/>
    </xf>
    <xf numFmtId="0" fontId="14" fillId="4" borderId="33" xfId="2" applyNumberFormat="1" applyFont="1" applyFill="1" applyBorder="1" applyAlignment="1">
      <alignment horizontal="center" vertical="center" shrinkToFit="1"/>
    </xf>
    <xf numFmtId="0" fontId="14" fillId="4" borderId="27" xfId="2" applyNumberFormat="1" applyFont="1" applyFill="1" applyBorder="1" applyAlignment="1">
      <alignment horizontal="center" vertical="center" shrinkToFit="1"/>
    </xf>
    <xf numFmtId="0" fontId="14" fillId="4" borderId="34" xfId="2" applyNumberFormat="1" applyFont="1" applyFill="1" applyBorder="1" applyAlignment="1">
      <alignment horizontal="center" vertical="center" shrinkToFit="1"/>
    </xf>
    <xf numFmtId="0" fontId="15" fillId="6" borderId="45" xfId="2" applyNumberFormat="1" applyFont="1" applyFill="1" applyBorder="1" applyAlignment="1">
      <alignment horizontal="center" vertical="center" shrinkToFit="1"/>
    </xf>
    <xf numFmtId="0" fontId="15" fillId="6" borderId="56" xfId="2" applyNumberFormat="1" applyFont="1" applyFill="1" applyBorder="1" applyAlignment="1">
      <alignment horizontal="center" vertical="center" shrinkToFit="1"/>
    </xf>
    <xf numFmtId="0" fontId="14" fillId="4" borderId="38" xfId="2" applyFont="1" applyFill="1" applyBorder="1" applyAlignment="1">
      <alignment horizontal="center" vertical="center" shrinkToFit="1"/>
    </xf>
    <xf numFmtId="0" fontId="14" fillId="4" borderId="39" xfId="2" applyFont="1" applyFill="1" applyBorder="1" applyAlignment="1">
      <alignment horizontal="center" vertical="center" shrinkToFit="1"/>
    </xf>
    <xf numFmtId="0" fontId="14" fillId="4" borderId="12" xfId="2" applyFont="1" applyFill="1" applyBorder="1" applyAlignment="1">
      <alignment horizontal="center" vertical="center" shrinkToFit="1"/>
    </xf>
    <xf numFmtId="0" fontId="14" fillId="4" borderId="51" xfId="2" applyFont="1" applyFill="1" applyBorder="1" applyAlignment="1">
      <alignment horizontal="center" vertical="center" shrinkToFit="1"/>
    </xf>
    <xf numFmtId="0" fontId="14" fillId="0" borderId="44" xfId="2" applyNumberFormat="1" applyFont="1" applyFill="1" applyBorder="1" applyAlignment="1">
      <alignment horizontal="center" vertical="center" shrinkToFit="1"/>
    </xf>
    <xf numFmtId="0" fontId="14" fillId="0" borderId="54" xfId="2" applyNumberFormat="1" applyFont="1" applyFill="1" applyBorder="1" applyAlignment="1">
      <alignment horizontal="center" vertical="center" shrinkToFit="1"/>
    </xf>
    <xf numFmtId="0" fontId="14" fillId="0" borderId="4" xfId="2" applyNumberFormat="1" applyFont="1" applyFill="1" applyBorder="1" applyAlignment="1">
      <alignment horizontal="center" vertical="center" shrinkToFit="1"/>
    </xf>
    <xf numFmtId="0" fontId="14" fillId="0" borderId="55" xfId="2" applyNumberFormat="1" applyFont="1" applyFill="1" applyBorder="1" applyAlignment="1">
      <alignment horizontal="center" vertical="center" shrinkToFit="1"/>
    </xf>
    <xf numFmtId="176" fontId="14" fillId="0" borderId="4" xfId="2" applyNumberFormat="1" applyFont="1" applyFill="1" applyBorder="1" applyAlignment="1">
      <alignment horizontal="center" vertical="center" shrinkToFit="1"/>
    </xf>
    <xf numFmtId="176" fontId="14" fillId="0" borderId="55" xfId="2" applyNumberFormat="1" applyFont="1" applyFill="1" applyBorder="1" applyAlignment="1">
      <alignment horizontal="center" vertical="center" shrinkToFit="1"/>
    </xf>
    <xf numFmtId="0" fontId="14" fillId="6" borderId="4" xfId="2" applyNumberFormat="1" applyFont="1" applyFill="1" applyBorder="1" applyAlignment="1">
      <alignment horizontal="center" vertical="center" shrinkToFit="1"/>
    </xf>
    <xf numFmtId="0" fontId="14" fillId="6" borderId="55" xfId="2" applyNumberFormat="1" applyFont="1" applyFill="1" applyBorder="1" applyAlignment="1">
      <alignment horizontal="center" vertical="center" shrinkToFit="1"/>
    </xf>
    <xf numFmtId="0" fontId="15" fillId="6" borderId="50" xfId="2" applyNumberFormat="1" applyFont="1" applyFill="1" applyBorder="1" applyAlignment="1">
      <alignment horizontal="center" vertical="center" shrinkToFit="1"/>
    </xf>
    <xf numFmtId="0" fontId="14" fillId="4" borderId="36" xfId="2" applyFont="1" applyFill="1" applyBorder="1" applyAlignment="1">
      <alignment horizontal="center" vertical="center" shrinkToFit="1"/>
    </xf>
    <xf numFmtId="0" fontId="14" fillId="4" borderId="34" xfId="2" applyFont="1" applyFill="1" applyBorder="1" applyAlignment="1">
      <alignment horizontal="center" vertical="center" shrinkToFit="1"/>
    </xf>
    <xf numFmtId="0" fontId="14" fillId="0" borderId="49" xfId="2" applyNumberFormat="1" applyFont="1" applyFill="1" applyBorder="1" applyAlignment="1">
      <alignment horizontal="center" vertical="center" shrinkToFit="1"/>
    </xf>
    <xf numFmtId="0" fontId="14" fillId="0" borderId="6" xfId="2" applyNumberFormat="1" applyFont="1" applyFill="1" applyBorder="1" applyAlignment="1">
      <alignment horizontal="center" vertical="center" shrinkToFit="1"/>
    </xf>
    <xf numFmtId="176" fontId="14" fillId="0" borderId="6" xfId="2" applyNumberFormat="1" applyFont="1" applyFill="1" applyBorder="1" applyAlignment="1">
      <alignment horizontal="center" vertical="center" shrinkToFit="1"/>
    </xf>
    <xf numFmtId="0" fontId="14" fillId="6" borderId="5" xfId="2" applyNumberFormat="1" applyFont="1" applyFill="1" applyBorder="1" applyAlignment="1">
      <alignment horizontal="center" vertical="center" shrinkToFit="1"/>
    </xf>
    <xf numFmtId="0" fontId="17" fillId="4" borderId="28" xfId="2" applyFont="1" applyFill="1" applyBorder="1" applyAlignment="1">
      <alignment horizontal="center" vertical="center" shrinkToFit="1"/>
    </xf>
    <xf numFmtId="0" fontId="17" fillId="4" borderId="33" xfId="2" applyFont="1" applyFill="1" applyBorder="1" applyAlignment="1">
      <alignment horizontal="center" vertical="center" shrinkToFit="1"/>
    </xf>
    <xf numFmtId="0" fontId="26" fillId="4" borderId="30" xfId="2" applyFill="1" applyBorder="1" applyAlignment="1">
      <alignment horizontal="center" vertical="center" shrinkToFit="1"/>
    </xf>
    <xf numFmtId="0" fontId="17" fillId="4" borderId="6" xfId="2" applyFont="1" applyFill="1" applyBorder="1" applyAlignment="1">
      <alignment horizontal="center" vertical="center" shrinkToFit="1"/>
    </xf>
    <xf numFmtId="0" fontId="26" fillId="4" borderId="31" xfId="2" applyFill="1" applyBorder="1" applyAlignment="1">
      <alignment horizontal="center" vertical="center" shrinkToFit="1"/>
    </xf>
    <xf numFmtId="0" fontId="26" fillId="4" borderId="50" xfId="2" applyFill="1" applyBorder="1" applyAlignment="1">
      <alignment horizontal="center" vertical="center" shrinkToFit="1"/>
    </xf>
    <xf numFmtId="0" fontId="14" fillId="4" borderId="9" xfId="2" applyNumberFormat="1" applyFont="1" applyFill="1" applyBorder="1" applyAlignment="1">
      <alignment horizontal="center" vertical="center" shrinkToFit="1"/>
    </xf>
    <xf numFmtId="0" fontId="14" fillId="4" borderId="35" xfId="2" applyNumberFormat="1" applyFont="1" applyFill="1" applyBorder="1" applyAlignment="1">
      <alignment horizontal="center" vertical="center" shrinkToFit="1"/>
    </xf>
    <xf numFmtId="0" fontId="15" fillId="6" borderId="45" xfId="1" applyNumberFormat="1" applyFont="1" applyFill="1" applyBorder="1" applyAlignment="1">
      <alignment horizontal="center" vertical="center" shrinkToFit="1"/>
    </xf>
    <xf numFmtId="0" fontId="15" fillId="6" borderId="50" xfId="1" applyNumberFormat="1" applyFont="1" applyFill="1" applyBorder="1" applyAlignment="1">
      <alignment horizontal="center" vertical="center" shrinkToFit="1"/>
    </xf>
    <xf numFmtId="0" fontId="15" fillId="6" borderId="56" xfId="1" applyNumberFormat="1" applyFont="1" applyFill="1" applyBorder="1" applyAlignment="1">
      <alignment horizontal="center" vertical="center" shrinkToFit="1"/>
    </xf>
    <xf numFmtId="0" fontId="14" fillId="6" borderId="4" xfId="1" applyNumberFormat="1" applyFont="1" applyFill="1" applyBorder="1" applyAlignment="1">
      <alignment horizontal="center" vertical="center" shrinkToFit="1"/>
    </xf>
    <xf numFmtId="0" fontId="14" fillId="6" borderId="55" xfId="1" applyNumberFormat="1" applyFont="1" applyFill="1" applyBorder="1" applyAlignment="1">
      <alignment horizontal="center" vertical="center" shrinkToFit="1"/>
    </xf>
    <xf numFmtId="0" fontId="12" fillId="0" borderId="0" xfId="1" applyFont="1" applyAlignment="1">
      <alignment horizontal="center" vertical="center" shrinkToFit="1"/>
    </xf>
    <xf numFmtId="0" fontId="12" fillId="0" borderId="0" xfId="1" applyFont="1" applyAlignment="1">
      <alignment shrinkToFit="1"/>
    </xf>
    <xf numFmtId="0" fontId="14" fillId="4" borderId="38" xfId="1" applyFont="1" applyFill="1" applyBorder="1" applyAlignment="1">
      <alignment horizontal="center" vertical="center" shrinkToFit="1"/>
    </xf>
    <xf numFmtId="0" fontId="14" fillId="4" borderId="39" xfId="1" applyFont="1" applyFill="1" applyBorder="1" applyAlignment="1">
      <alignment horizontal="center" vertical="center" shrinkToFit="1"/>
    </xf>
    <xf numFmtId="0" fontId="14" fillId="4" borderId="12" xfId="1" applyFont="1" applyFill="1" applyBorder="1" applyAlignment="1">
      <alignment horizontal="center" vertical="center" shrinkToFit="1"/>
    </xf>
    <xf numFmtId="0" fontId="14" fillId="4" borderId="51" xfId="1" applyFont="1" applyFill="1" applyBorder="1" applyAlignment="1">
      <alignment horizontal="center" vertical="center" shrinkToFit="1"/>
    </xf>
    <xf numFmtId="0" fontId="14" fillId="0" borderId="44" xfId="1" applyNumberFormat="1" applyFont="1" applyFill="1" applyBorder="1" applyAlignment="1">
      <alignment horizontal="center" vertical="center" shrinkToFit="1"/>
    </xf>
    <xf numFmtId="0" fontId="14" fillId="0" borderId="54" xfId="1" applyNumberFormat="1" applyFont="1" applyFill="1" applyBorder="1" applyAlignment="1">
      <alignment horizontal="center" vertical="center" shrinkToFit="1"/>
    </xf>
    <xf numFmtId="0" fontId="14" fillId="0" borderId="4" xfId="1" applyNumberFormat="1" applyFont="1" applyFill="1" applyBorder="1" applyAlignment="1">
      <alignment horizontal="center" vertical="center" shrinkToFit="1"/>
    </xf>
    <xf numFmtId="0" fontId="14" fillId="0" borderId="55" xfId="1" applyNumberFormat="1" applyFont="1" applyFill="1" applyBorder="1" applyAlignment="1">
      <alignment horizontal="center" vertical="center" shrinkToFit="1"/>
    </xf>
    <xf numFmtId="176" fontId="14" fillId="0" borderId="4" xfId="1" applyNumberFormat="1" applyFont="1" applyFill="1" applyBorder="1" applyAlignment="1">
      <alignment horizontal="center" vertical="center" shrinkToFit="1"/>
    </xf>
    <xf numFmtId="176" fontId="14" fillId="0" borderId="55" xfId="1" applyNumberFormat="1" applyFont="1" applyFill="1" applyBorder="1" applyAlignment="1">
      <alignment horizontal="center" vertical="center" shrinkToFit="1"/>
    </xf>
    <xf numFmtId="176" fontId="14" fillId="0" borderId="6" xfId="1" applyNumberFormat="1" applyFont="1" applyFill="1" applyBorder="1" applyAlignment="1">
      <alignment horizontal="center" vertical="center" shrinkToFit="1"/>
    </xf>
    <xf numFmtId="0" fontId="14" fillId="6" borderId="5" xfId="1" applyNumberFormat="1" applyFont="1" applyFill="1" applyBorder="1" applyAlignment="1">
      <alignment horizontal="center" vertical="center" shrinkToFit="1"/>
    </xf>
    <xf numFmtId="0" fontId="17" fillId="4" borderId="28" xfId="1" applyFont="1" applyFill="1" applyBorder="1" applyAlignment="1">
      <alignment horizontal="center" vertical="center" shrinkToFit="1"/>
    </xf>
    <xf numFmtId="0" fontId="17" fillId="4" borderId="33" xfId="1" applyFont="1" applyFill="1" applyBorder="1" applyAlignment="1">
      <alignment horizontal="center" vertical="center" shrinkToFit="1"/>
    </xf>
    <xf numFmtId="0" fontId="0" fillId="4" borderId="30" xfId="1" applyFont="1" applyFill="1" applyBorder="1" applyAlignment="1">
      <alignment horizontal="center" vertical="center" shrinkToFit="1"/>
    </xf>
    <xf numFmtId="0" fontId="17" fillId="4" borderId="6" xfId="1" applyFont="1" applyFill="1" applyBorder="1" applyAlignment="1">
      <alignment horizontal="center" vertical="center" shrinkToFit="1"/>
    </xf>
    <xf numFmtId="0" fontId="0" fillId="4" borderId="31" xfId="1" applyFont="1" applyFill="1" applyBorder="1" applyAlignment="1">
      <alignment horizontal="center" vertical="center" shrinkToFit="1"/>
    </xf>
    <xf numFmtId="0" fontId="0" fillId="4" borderId="50" xfId="1" applyFont="1" applyFill="1" applyBorder="1" applyAlignment="1">
      <alignment horizontal="center" vertical="center" shrinkToFit="1"/>
    </xf>
    <xf numFmtId="0" fontId="14" fillId="0" borderId="6" xfId="1" applyNumberFormat="1" applyFont="1" applyFill="1" applyBorder="1" applyAlignment="1">
      <alignment horizontal="center" vertical="center" shrinkToFit="1"/>
    </xf>
    <xf numFmtId="0" fontId="14" fillId="4" borderId="10" xfId="1" applyFont="1" applyFill="1" applyBorder="1" applyAlignment="1">
      <alignment horizontal="center" vertical="center" shrinkToFit="1"/>
    </xf>
    <xf numFmtId="0" fontId="14" fillId="4" borderId="46" xfId="1" applyFont="1" applyFill="1" applyBorder="1" applyAlignment="1">
      <alignment horizontal="center" vertical="center" shrinkToFit="1"/>
    </xf>
    <xf numFmtId="0" fontId="14" fillId="0" borderId="49" xfId="1" applyNumberFormat="1" applyFont="1" applyFill="1" applyBorder="1" applyAlignment="1">
      <alignment horizontal="center" vertical="center" shrinkToFit="1"/>
    </xf>
    <xf numFmtId="0" fontId="14" fillId="4" borderId="36" xfId="1" applyFont="1" applyFill="1" applyBorder="1" applyAlignment="1">
      <alignment horizontal="center" vertical="center" shrinkToFit="1"/>
    </xf>
    <xf numFmtId="0" fontId="14" fillId="4" borderId="34" xfId="1" applyFont="1" applyFill="1" applyBorder="1" applyAlignment="1">
      <alignment horizontal="center" vertical="center" shrinkToFit="1"/>
    </xf>
    <xf numFmtId="0" fontId="17" fillId="4" borderId="7" xfId="1" applyFont="1" applyFill="1" applyBorder="1" applyAlignment="1">
      <alignment horizontal="center" vertical="center" shrinkToFit="1"/>
    </xf>
    <xf numFmtId="0" fontId="17" fillId="4" borderId="36" xfId="1" applyFont="1" applyFill="1" applyBorder="1" applyAlignment="1">
      <alignment horizontal="center" vertical="center" shrinkToFit="1"/>
    </xf>
    <xf numFmtId="0" fontId="14" fillId="4" borderId="28" xfId="1" applyNumberFormat="1" applyFont="1" applyFill="1" applyBorder="1" applyAlignment="1">
      <alignment horizontal="center" vertical="center" shrinkToFit="1"/>
    </xf>
    <xf numFmtId="0" fontId="14" fillId="4" borderId="8" xfId="1" applyNumberFormat="1" applyFont="1" applyFill="1" applyBorder="1" applyAlignment="1">
      <alignment horizontal="center" vertical="center" shrinkToFit="1"/>
    </xf>
    <xf numFmtId="0" fontId="14" fillId="4" borderId="29" xfId="1" applyNumberFormat="1" applyFont="1" applyFill="1" applyBorder="1" applyAlignment="1">
      <alignment horizontal="center" vertical="center" shrinkToFit="1"/>
    </xf>
    <xf numFmtId="0" fontId="14" fillId="4" borderId="33" xfId="1" applyNumberFormat="1" applyFont="1" applyFill="1" applyBorder="1" applyAlignment="1">
      <alignment horizontal="center" vertical="center" shrinkToFit="1"/>
    </xf>
    <xf numFmtId="0" fontId="14" fillId="4" borderId="27" xfId="1" applyNumberFormat="1" applyFont="1" applyFill="1" applyBorder="1" applyAlignment="1">
      <alignment horizontal="center" vertical="center" shrinkToFit="1"/>
    </xf>
    <xf numFmtId="0" fontId="14" fillId="4" borderId="34" xfId="1" applyNumberFormat="1" applyFont="1" applyFill="1" applyBorder="1" applyAlignment="1">
      <alignment horizontal="center" vertical="center" shrinkToFit="1"/>
    </xf>
    <xf numFmtId="0" fontId="14" fillId="4" borderId="9" xfId="1" applyNumberFormat="1" applyFont="1" applyFill="1" applyBorder="1" applyAlignment="1">
      <alignment horizontal="center" vertical="center" shrinkToFit="1"/>
    </xf>
    <xf numFmtId="0" fontId="14" fillId="4" borderId="35" xfId="1" applyNumberFormat="1" applyFont="1" applyFill="1" applyBorder="1" applyAlignment="1">
      <alignment horizontal="center" vertical="center" shrinkToFit="1"/>
    </xf>
    <xf numFmtId="0" fontId="27" fillId="6" borderId="45" xfId="2" applyNumberFormat="1" applyFont="1" applyFill="1" applyBorder="1" applyAlignment="1">
      <alignment horizontal="center" vertical="center" shrinkToFit="1"/>
    </xf>
    <xf numFmtId="0" fontId="27" fillId="6" borderId="56" xfId="2" applyNumberFormat="1" applyFont="1" applyFill="1" applyBorder="1" applyAlignment="1">
      <alignment horizontal="center" vertical="center" shrinkToFit="1"/>
    </xf>
    <xf numFmtId="0" fontId="27" fillId="6" borderId="37" xfId="2" applyNumberFormat="1" applyFont="1" applyFill="1" applyBorder="1" applyAlignment="1">
      <alignment horizontal="center" vertical="center" shrinkToFit="1"/>
    </xf>
    <xf numFmtId="0" fontId="26" fillId="4" borderId="30" xfId="2" applyFont="1" applyFill="1" applyBorder="1" applyAlignment="1">
      <alignment horizontal="center" vertical="center" shrinkToFit="1"/>
    </xf>
    <xf numFmtId="0" fontId="26" fillId="4" borderId="31" xfId="2" applyFont="1" applyFill="1" applyBorder="1" applyAlignment="1">
      <alignment horizontal="center" vertical="center" shrinkToFit="1"/>
    </xf>
    <xf numFmtId="0" fontId="26" fillId="4" borderId="50" xfId="2" applyFont="1" applyFill="1" applyBorder="1" applyAlignment="1">
      <alignment horizontal="center" vertical="center" shrinkToFit="1"/>
    </xf>
    <xf numFmtId="0" fontId="14" fillId="4" borderId="10" xfId="2" applyFont="1" applyFill="1" applyBorder="1" applyAlignment="1">
      <alignment horizontal="center" vertical="center" shrinkToFit="1"/>
    </xf>
    <xf numFmtId="0" fontId="14" fillId="4" borderId="46" xfId="2" applyFont="1" applyFill="1" applyBorder="1" applyAlignment="1">
      <alignment horizontal="center" vertical="center" shrinkToFit="1"/>
    </xf>
    <xf numFmtId="0" fontId="12" fillId="0" borderId="0" xfId="2" applyFont="1" applyAlignment="1">
      <alignment horizontal="center" vertical="center" shrinkToFit="1"/>
    </xf>
    <xf numFmtId="0" fontId="12" fillId="0" borderId="0" xfId="2" applyFont="1" applyAlignment="1">
      <alignment shrinkToFit="1"/>
    </xf>
    <xf numFmtId="0" fontId="17" fillId="4" borderId="30" xfId="2" applyFont="1" applyFill="1" applyBorder="1" applyAlignment="1">
      <alignment horizontal="center" vertical="center" wrapText="1"/>
    </xf>
    <xf numFmtId="0" fontId="17" fillId="4" borderId="6" xfId="2" applyFont="1" applyFill="1" applyBorder="1" applyAlignment="1">
      <alignment horizontal="center" vertical="center" wrapText="1"/>
    </xf>
    <xf numFmtId="0" fontId="17" fillId="4" borderId="63" xfId="2" applyFont="1" applyFill="1" applyBorder="1" applyAlignment="1">
      <alignment horizontal="center" vertical="center"/>
    </xf>
    <xf numFmtId="0" fontId="17" fillId="4" borderId="49" xfId="2" applyFont="1" applyFill="1" applyBorder="1" applyAlignment="1">
      <alignment horizontal="center" vertical="center"/>
    </xf>
    <xf numFmtId="0" fontId="26" fillId="4" borderId="30" xfId="2" applyFill="1" applyBorder="1" applyAlignment="1">
      <alignment horizontal="center" vertical="center" wrapText="1"/>
    </xf>
    <xf numFmtId="0" fontId="26" fillId="4" borderId="6" xfId="2" applyFill="1" applyBorder="1" applyAlignment="1">
      <alignment horizontal="center" vertical="center" wrapText="1"/>
    </xf>
    <xf numFmtId="0" fontId="26" fillId="4" borderId="31" xfId="2" applyFill="1" applyBorder="1" applyAlignment="1">
      <alignment horizontal="center" vertical="center" wrapText="1"/>
    </xf>
    <xf numFmtId="0" fontId="26" fillId="4" borderId="50" xfId="2" applyFill="1" applyBorder="1" applyAlignment="1">
      <alignment horizontal="center" vertical="center" wrapText="1"/>
    </xf>
    <xf numFmtId="0" fontId="14" fillId="5" borderId="64" xfId="2" applyNumberFormat="1" applyFont="1" applyFill="1" applyBorder="1" applyAlignment="1">
      <alignment horizontal="center" vertical="center" shrinkToFit="1"/>
    </xf>
    <xf numFmtId="0" fontId="14" fillId="5" borderId="65" xfId="2" applyNumberFormat="1" applyFont="1" applyFill="1" applyBorder="1" applyAlignment="1">
      <alignment horizontal="center" vertical="center" shrinkToFit="1"/>
    </xf>
    <xf numFmtId="0" fontId="14" fillId="0" borderId="44" xfId="2" applyNumberFormat="1" applyFont="1" applyFill="1" applyBorder="1" applyAlignment="1">
      <alignment horizontal="center" vertical="center"/>
    </xf>
    <xf numFmtId="0" fontId="14" fillId="0" borderId="49" xfId="2" applyNumberFormat="1" applyFont="1" applyFill="1" applyBorder="1" applyAlignment="1">
      <alignment horizontal="center" vertical="center"/>
    </xf>
    <xf numFmtId="0" fontId="14" fillId="0" borderId="4" xfId="2" applyNumberFormat="1" applyFont="1" applyFill="1" applyBorder="1" applyAlignment="1">
      <alignment horizontal="center" vertical="center" wrapText="1"/>
    </xf>
    <xf numFmtId="0" fontId="14" fillId="0" borderId="6" xfId="2" applyNumberFormat="1" applyFont="1" applyFill="1" applyBorder="1" applyAlignment="1">
      <alignment horizontal="center" vertical="center" wrapText="1"/>
    </xf>
    <xf numFmtId="176" fontId="14" fillId="0" borderId="4" xfId="2" applyNumberFormat="1" applyFont="1" applyFill="1" applyBorder="1" applyAlignment="1">
      <alignment horizontal="center" vertical="center" wrapText="1"/>
    </xf>
    <xf numFmtId="176" fontId="14" fillId="0" borderId="6" xfId="2" applyNumberFormat="1" applyFont="1" applyFill="1" applyBorder="1" applyAlignment="1">
      <alignment horizontal="center" vertical="center" wrapText="1"/>
    </xf>
    <xf numFmtId="0" fontId="14" fillId="6" borderId="4" xfId="2" applyNumberFormat="1" applyFont="1" applyFill="1" applyBorder="1" applyAlignment="1">
      <alignment horizontal="center" vertical="center"/>
    </xf>
    <xf numFmtId="0" fontId="14" fillId="6" borderId="6" xfId="2" applyNumberFormat="1" applyFont="1" applyFill="1" applyBorder="1" applyAlignment="1">
      <alignment horizontal="center" vertical="center"/>
    </xf>
    <xf numFmtId="0" fontId="14" fillId="0" borderId="66" xfId="2" applyNumberFormat="1" applyFont="1" applyFill="1" applyBorder="1" applyAlignment="1">
      <alignment horizontal="center" vertical="center" shrinkToFit="1"/>
    </xf>
    <xf numFmtId="0" fontId="14" fillId="0" borderId="67" xfId="2" applyNumberFormat="1" applyFont="1" applyFill="1" applyBorder="1" applyAlignment="1">
      <alignment horizontal="center" vertical="center" shrinkToFit="1"/>
    </xf>
    <xf numFmtId="176" fontId="14" fillId="0" borderId="55" xfId="2" applyNumberFormat="1" applyFont="1" applyFill="1" applyBorder="1" applyAlignment="1">
      <alignment horizontal="center" vertical="center" wrapText="1"/>
    </xf>
    <xf numFmtId="0" fontId="14" fillId="6" borderId="55" xfId="2" applyNumberFormat="1" applyFont="1" applyFill="1" applyBorder="1" applyAlignment="1">
      <alignment horizontal="center" vertical="center"/>
    </xf>
    <xf numFmtId="0" fontId="14" fillId="0" borderId="69" xfId="2" applyNumberFormat="1" applyFont="1" applyFill="1" applyBorder="1" applyAlignment="1">
      <alignment horizontal="center" vertical="center" shrinkToFit="1"/>
    </xf>
    <xf numFmtId="0" fontId="14" fillId="0" borderId="70" xfId="2" applyNumberFormat="1" applyFont="1" applyFill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4" fillId="0" borderId="54" xfId="2" applyNumberFormat="1" applyFont="1" applyFill="1" applyBorder="1" applyAlignment="1">
      <alignment horizontal="center" vertical="center"/>
    </xf>
    <xf numFmtId="0" fontId="14" fillId="0" borderId="55" xfId="2" applyNumberFormat="1" applyFont="1" applyFill="1" applyBorder="1" applyAlignment="1">
      <alignment horizontal="center" vertical="center" wrapText="1"/>
    </xf>
    <xf numFmtId="0" fontId="15" fillId="6" borderId="45" xfId="0" applyNumberFormat="1" applyFont="1" applyFill="1" applyBorder="1" applyAlignment="1">
      <alignment horizontal="center" vertical="center"/>
    </xf>
    <xf numFmtId="0" fontId="15" fillId="6" borderId="56" xfId="0" applyNumberFormat="1" applyFont="1" applyFill="1" applyBorder="1" applyAlignment="1">
      <alignment horizontal="center" vertical="center"/>
    </xf>
    <xf numFmtId="0" fontId="14" fillId="0" borderId="44" xfId="0" applyNumberFormat="1" applyFont="1" applyFill="1" applyBorder="1" applyAlignment="1">
      <alignment horizontal="center" vertical="center"/>
    </xf>
    <xf numFmtId="0" fontId="14" fillId="0" borderId="54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 wrapText="1"/>
    </xf>
    <xf numFmtId="0" fontId="14" fillId="0" borderId="55" xfId="0" applyNumberFormat="1" applyFont="1" applyFill="1" applyBorder="1" applyAlignment="1">
      <alignment horizontal="center" vertical="center" wrapText="1"/>
    </xf>
    <xf numFmtId="176" fontId="14" fillId="0" borderId="4" xfId="0" applyNumberFormat="1" applyFont="1" applyFill="1" applyBorder="1" applyAlignment="1">
      <alignment horizontal="center" vertical="center" wrapText="1"/>
    </xf>
    <xf numFmtId="176" fontId="14" fillId="0" borderId="55" xfId="0" applyNumberFormat="1" applyFont="1" applyFill="1" applyBorder="1" applyAlignment="1">
      <alignment horizontal="center" vertical="center" wrapText="1"/>
    </xf>
    <xf numFmtId="0" fontId="14" fillId="6" borderId="4" xfId="0" applyNumberFormat="1" applyFont="1" applyFill="1" applyBorder="1" applyAlignment="1">
      <alignment horizontal="center" vertical="center"/>
    </xf>
    <xf numFmtId="0" fontId="14" fillId="6" borderId="55" xfId="0" applyNumberFormat="1" applyFont="1" applyFill="1" applyBorder="1" applyAlignment="1">
      <alignment horizontal="center" vertical="center"/>
    </xf>
    <xf numFmtId="176" fontId="14" fillId="0" borderId="6" xfId="0" applyNumberFormat="1" applyFont="1" applyFill="1" applyBorder="1" applyAlignment="1">
      <alignment horizontal="center" vertical="center" wrapText="1"/>
    </xf>
    <xf numFmtId="0" fontId="14" fillId="6" borderId="5" xfId="0" applyNumberFormat="1" applyFont="1" applyFill="1" applyBorder="1" applyAlignment="1">
      <alignment horizontal="center" vertical="center"/>
    </xf>
    <xf numFmtId="0" fontId="15" fillId="6" borderId="37" xfId="0" applyNumberFormat="1" applyFont="1" applyFill="1" applyBorder="1" applyAlignment="1">
      <alignment horizontal="center" vertical="center"/>
    </xf>
    <xf numFmtId="0" fontId="14" fillId="0" borderId="49" xfId="0" applyNumberFormat="1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0" fontId="0" fillId="4" borderId="50" xfId="0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/>
    </xf>
    <xf numFmtId="0" fontId="17" fillId="4" borderId="36" xfId="0" applyFont="1" applyFill="1" applyBorder="1" applyAlignment="1">
      <alignment horizontal="center" vertical="center"/>
    </xf>
    <xf numFmtId="0" fontId="17" fillId="4" borderId="28" xfId="0" applyFont="1" applyFill="1" applyBorder="1" applyAlignment="1">
      <alignment horizontal="center" vertical="center" wrapText="1"/>
    </xf>
    <xf numFmtId="0" fontId="17" fillId="4" borderId="33" xfId="0" applyFont="1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left" vertical="center" shrinkToFit="1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20" fontId="23" fillId="0" borderId="57" xfId="0" applyNumberFormat="1" applyFont="1" applyBorder="1" applyAlignment="1">
      <alignment horizontal="center" vertical="center" shrinkToFit="1"/>
    </xf>
    <xf numFmtId="0" fontId="0" fillId="0" borderId="7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Fill="1" applyAlignment="1">
      <alignment horizontal="center" vertical="center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colors>
    <mruColors>
      <color rgb="FFC0E3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892967</xdr:colOff>
      <xdr:row>26</xdr:row>
      <xdr:rowOff>23812</xdr:rowOff>
    </xdr:from>
    <xdr:to>
      <xdr:col>11</xdr:col>
      <xdr:colOff>357185</xdr:colOff>
      <xdr:row>26</xdr:row>
      <xdr:rowOff>309562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8727280" y="9334500"/>
          <a:ext cx="1178718" cy="285750"/>
        </a:xfrm>
        <a:prstGeom prst="rect">
          <a:avLst/>
        </a:prstGeom>
        <a:solidFill>
          <a:schemeClr val="bg1">
            <a:lumMod val="65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実施</a:t>
          </a:r>
          <a:r>
            <a:rPr kumimoji="1" lang="ja-JP" altLang="en-US" sz="1100" b="1">
              <a:solidFill>
                <a:srgbClr val="FF0000"/>
              </a:solidFill>
            </a:rPr>
            <a:t>しない</a:t>
          </a:r>
        </a:p>
      </xdr:txBody>
    </xdr:sp>
    <xdr:clientData/>
  </xdr:twoCellAnchor>
  <xdr:twoCellAnchor>
    <xdr:from>
      <xdr:col>9</xdr:col>
      <xdr:colOff>857250</xdr:colOff>
      <xdr:row>31</xdr:row>
      <xdr:rowOff>154780</xdr:rowOff>
    </xdr:from>
    <xdr:to>
      <xdr:col>11</xdr:col>
      <xdr:colOff>488156</xdr:colOff>
      <xdr:row>33</xdr:row>
      <xdr:rowOff>166687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8691563" y="11191874"/>
          <a:ext cx="1345406" cy="702469"/>
        </a:xfrm>
        <a:prstGeom prst="rect">
          <a:avLst/>
        </a:prstGeom>
        <a:solidFill>
          <a:schemeClr val="bg1">
            <a:lumMod val="65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600" b="1">
              <a:solidFill>
                <a:srgbClr val="FF0000"/>
              </a:solidFill>
            </a:rPr>
            <a:t>実施しない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41</xdr:col>
      <xdr:colOff>225137</xdr:colOff>
      <xdr:row>1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D2B98797-AE53-4E5F-BE99-BAB9741183E6}"/>
            </a:ext>
          </a:extLst>
        </xdr:cNvPr>
        <xdr:cNvCxnSpPr/>
      </xdr:nvCxnSpPr>
      <xdr:spPr>
        <a:xfrm>
          <a:off x="1238250" y="1809750"/>
          <a:ext cx="9883487" cy="104385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41</xdr:col>
      <xdr:colOff>225137</xdr:colOff>
      <xdr:row>22</xdr:row>
      <xdr:rowOff>484909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2EAC8E87-217D-4000-B1A2-006B13CBD10C}"/>
            </a:ext>
          </a:extLst>
        </xdr:cNvPr>
        <xdr:cNvCxnSpPr/>
      </xdr:nvCxnSpPr>
      <xdr:spPr>
        <a:xfrm>
          <a:off x="1238250" y="1809750"/>
          <a:ext cx="9883487" cy="104385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34</xdr:col>
      <xdr:colOff>0</xdr:colOff>
      <xdr:row>19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ACF34CFB-5D83-41C3-9806-F7422A1918FD}"/>
            </a:ext>
          </a:extLst>
        </xdr:cNvPr>
        <xdr:cNvCxnSpPr/>
      </xdr:nvCxnSpPr>
      <xdr:spPr>
        <a:xfrm>
          <a:off x="1238250" y="1809750"/>
          <a:ext cx="7924800" cy="8382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34636</xdr:colOff>
      <xdr:row>3</xdr:row>
      <xdr:rowOff>34636</xdr:rowOff>
    </xdr:from>
    <xdr:to>
      <xdr:col>33</xdr:col>
      <xdr:colOff>225136</xdr:colOff>
      <xdr:row>18</xdr:row>
      <xdr:rowOff>467591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B54EFA51-53C5-40F1-BDD7-E4ABFB7FC088}"/>
            </a:ext>
          </a:extLst>
        </xdr:cNvPr>
        <xdr:cNvCxnSpPr/>
      </xdr:nvCxnSpPr>
      <xdr:spPr>
        <a:xfrm>
          <a:off x="1272886" y="1844386"/>
          <a:ext cx="7867650" cy="82910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34636</xdr:colOff>
      <xdr:row>3</xdr:row>
      <xdr:rowOff>34636</xdr:rowOff>
    </xdr:from>
    <xdr:to>
      <xdr:col>33</xdr:col>
      <xdr:colOff>225136</xdr:colOff>
      <xdr:row>18</xdr:row>
      <xdr:rowOff>467591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B8648B54-14B0-43B8-8046-C5ABB1C8301C}"/>
            </a:ext>
          </a:extLst>
        </xdr:cNvPr>
        <xdr:cNvCxnSpPr/>
      </xdr:nvCxnSpPr>
      <xdr:spPr>
        <a:xfrm>
          <a:off x="1272886" y="1844386"/>
          <a:ext cx="7867650" cy="82910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19916</xdr:colOff>
      <xdr:row>3</xdr:row>
      <xdr:rowOff>866</xdr:rowOff>
    </xdr:from>
    <xdr:to>
      <xdr:col>34</xdr:col>
      <xdr:colOff>17318</xdr:colOff>
      <xdr:row>19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4B492340-6566-4DC9-882C-B9152E762B77}"/>
            </a:ext>
          </a:extLst>
        </xdr:cNvPr>
        <xdr:cNvCxnSpPr/>
      </xdr:nvCxnSpPr>
      <xdr:spPr>
        <a:xfrm>
          <a:off x="1258166" y="1810616"/>
          <a:ext cx="7922202" cy="83811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19916</xdr:colOff>
      <xdr:row>3</xdr:row>
      <xdr:rowOff>866</xdr:rowOff>
    </xdr:from>
    <xdr:to>
      <xdr:col>34</xdr:col>
      <xdr:colOff>17318</xdr:colOff>
      <xdr:row>19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2D0A0446-B670-4563-8180-EC346442FE41}"/>
            </a:ext>
          </a:extLst>
        </xdr:cNvPr>
        <xdr:cNvCxnSpPr/>
      </xdr:nvCxnSpPr>
      <xdr:spPr>
        <a:xfrm>
          <a:off x="1258166" y="1810616"/>
          <a:ext cx="7922202" cy="83811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34636</xdr:colOff>
      <xdr:row>3</xdr:row>
      <xdr:rowOff>17318</xdr:rowOff>
    </xdr:from>
    <xdr:to>
      <xdr:col>34</xdr:col>
      <xdr:colOff>0</xdr:colOff>
      <xdr:row>18</xdr:row>
      <xdr:rowOff>484909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8BC97562-B872-43EA-9D3B-F1986560538A}"/>
            </a:ext>
          </a:extLst>
        </xdr:cNvPr>
        <xdr:cNvCxnSpPr/>
      </xdr:nvCxnSpPr>
      <xdr:spPr>
        <a:xfrm>
          <a:off x="1272886" y="1827068"/>
          <a:ext cx="7890164" cy="832571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30</xdr:col>
      <xdr:colOff>0</xdr:colOff>
      <xdr:row>17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1AD2B353-F38F-4457-97EA-91A86C1073FE}"/>
            </a:ext>
          </a:extLst>
        </xdr:cNvPr>
        <xdr:cNvCxnSpPr/>
      </xdr:nvCxnSpPr>
      <xdr:spPr>
        <a:xfrm>
          <a:off x="1238250" y="1809750"/>
          <a:ext cx="6934200" cy="733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view="pageBreakPreview" zoomScale="70" zoomScaleNormal="70" zoomScaleSheetLayoutView="70" workbookViewId="0">
      <selection activeCell="A2" sqref="A2"/>
    </sheetView>
  </sheetViews>
  <sheetFormatPr defaultRowHeight="27" customHeight="1"/>
  <cols>
    <col min="1" max="1" width="11.25" style="8" customWidth="1"/>
    <col min="2" max="2" width="8.375" style="8" customWidth="1"/>
    <col min="3" max="5" width="11.25" style="8" customWidth="1"/>
    <col min="6" max="6" width="9" style="8"/>
    <col min="7" max="10" width="13.375" style="8" customWidth="1"/>
    <col min="11" max="16384" width="9" style="8"/>
  </cols>
  <sheetData>
    <row r="1" spans="1:22" ht="43.5" customHeight="1">
      <c r="A1" s="214" t="s">
        <v>118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</row>
    <row r="2" spans="1:22" s="9" customFormat="1" ht="37.5" customHeight="1">
      <c r="A2" s="16"/>
      <c r="B2" s="16"/>
      <c r="C2" s="16"/>
      <c r="D2" s="16"/>
      <c r="E2" s="16"/>
      <c r="F2" s="16"/>
    </row>
    <row r="3" spans="1:22" ht="27" customHeight="1">
      <c r="A3" s="218" t="s">
        <v>6</v>
      </c>
      <c r="B3" s="218"/>
      <c r="C3" s="218"/>
      <c r="D3" s="218"/>
      <c r="E3" s="218"/>
      <c r="F3" s="218"/>
      <c r="G3" s="218"/>
      <c r="O3" s="178" t="s">
        <v>0</v>
      </c>
      <c r="P3" s="1" t="s">
        <v>16</v>
      </c>
      <c r="R3" s="78"/>
      <c r="S3" s="1" t="s">
        <v>121</v>
      </c>
      <c r="T3" s="181" t="s">
        <v>122</v>
      </c>
      <c r="U3" s="181"/>
    </row>
    <row r="4" spans="1:22" ht="27" customHeight="1">
      <c r="A4" s="178" t="s">
        <v>0</v>
      </c>
      <c r="B4" s="1" t="s">
        <v>72</v>
      </c>
      <c r="C4" s="1"/>
      <c r="D4" s="10"/>
      <c r="E4" s="10"/>
      <c r="F4" s="10"/>
      <c r="G4" s="10"/>
      <c r="O4" s="179"/>
      <c r="P4" s="2" t="s">
        <v>17</v>
      </c>
      <c r="S4" s="1" t="s">
        <v>123</v>
      </c>
      <c r="T4" s="181" t="s">
        <v>124</v>
      </c>
      <c r="U4" s="181"/>
    </row>
    <row r="5" spans="1:22" ht="27" customHeight="1">
      <c r="A5" s="179"/>
      <c r="B5" s="11">
        <v>1</v>
      </c>
      <c r="C5" s="1" t="s">
        <v>119</v>
      </c>
      <c r="D5" s="6"/>
      <c r="F5" s="27" t="s">
        <v>73</v>
      </c>
      <c r="G5" s="218" t="s">
        <v>145</v>
      </c>
      <c r="H5" s="218"/>
      <c r="O5" s="179"/>
      <c r="P5" s="2" t="s">
        <v>18</v>
      </c>
      <c r="Q5" s="78"/>
      <c r="R5" s="79"/>
    </row>
    <row r="6" spans="1:22" ht="27" customHeight="1">
      <c r="A6" s="179"/>
      <c r="B6" s="19">
        <v>2</v>
      </c>
      <c r="C6" s="2" t="s">
        <v>16</v>
      </c>
      <c r="D6" s="5"/>
      <c r="G6" s="212"/>
      <c r="H6" s="212"/>
      <c r="I6" s="4"/>
      <c r="J6" s="4"/>
      <c r="K6" s="4"/>
      <c r="O6" s="179"/>
      <c r="P6" s="1" t="s">
        <v>22</v>
      </c>
      <c r="Q6" s="78"/>
      <c r="R6" s="79"/>
      <c r="S6" s="81" t="s">
        <v>125</v>
      </c>
      <c r="T6" s="78"/>
      <c r="U6" s="78"/>
      <c r="V6" s="78"/>
    </row>
    <row r="7" spans="1:22" ht="27" customHeight="1">
      <c r="A7" s="179"/>
      <c r="B7" s="19">
        <v>3</v>
      </c>
      <c r="C7" s="2" t="s">
        <v>39</v>
      </c>
      <c r="D7" s="174"/>
      <c r="E7" s="6"/>
      <c r="F7" s="212" t="s">
        <v>241</v>
      </c>
      <c r="G7" s="213"/>
      <c r="H7" s="4"/>
      <c r="I7" s="4"/>
      <c r="J7" s="4"/>
      <c r="K7" s="4"/>
      <c r="O7" s="179"/>
      <c r="P7" s="2" t="s">
        <v>24</v>
      </c>
      <c r="Q7" s="4"/>
      <c r="R7" s="79"/>
      <c r="S7" s="1" t="s">
        <v>126</v>
      </c>
      <c r="T7" s="1" t="s">
        <v>127</v>
      </c>
      <c r="U7" s="78"/>
      <c r="V7" s="78"/>
    </row>
    <row r="8" spans="1:22" ht="27" customHeight="1">
      <c r="A8" s="179"/>
      <c r="B8" s="19">
        <v>4</v>
      </c>
      <c r="C8" s="1" t="s">
        <v>212</v>
      </c>
      <c r="E8" s="6"/>
      <c r="F8" s="3"/>
      <c r="G8" s="145" t="s">
        <v>119</v>
      </c>
      <c r="H8" s="4" t="s">
        <v>242</v>
      </c>
      <c r="I8" s="43" t="s">
        <v>243</v>
      </c>
      <c r="J8" s="4" t="s">
        <v>240</v>
      </c>
      <c r="K8" s="4"/>
      <c r="O8" s="179"/>
      <c r="P8" s="1" t="s">
        <v>25</v>
      </c>
      <c r="Q8" s="78"/>
      <c r="R8" s="79"/>
      <c r="S8" s="1" t="s">
        <v>128</v>
      </c>
      <c r="T8" s="1" t="s">
        <v>129</v>
      </c>
      <c r="U8" s="78"/>
      <c r="V8" s="78"/>
    </row>
    <row r="9" spans="1:22" ht="27" customHeight="1">
      <c r="A9" s="179"/>
      <c r="B9" s="19">
        <v>5</v>
      </c>
      <c r="C9" s="2" t="s">
        <v>213</v>
      </c>
      <c r="E9" s="4"/>
      <c r="F9" s="3"/>
      <c r="G9" s="145" t="s">
        <v>239</v>
      </c>
      <c r="H9" s="4" t="s">
        <v>244</v>
      </c>
      <c r="I9" s="43" t="s">
        <v>245</v>
      </c>
      <c r="J9" s="3"/>
      <c r="K9" s="4"/>
      <c r="O9" s="179"/>
      <c r="P9" s="2" t="s">
        <v>20</v>
      </c>
      <c r="Q9" s="78"/>
      <c r="R9" s="79"/>
      <c r="S9" s="81" t="s">
        <v>130</v>
      </c>
      <c r="T9" s="81" t="s">
        <v>2</v>
      </c>
      <c r="U9" s="81" t="s">
        <v>3</v>
      </c>
      <c r="V9" s="78"/>
    </row>
    <row r="10" spans="1:22" ht="27" customHeight="1">
      <c r="A10" s="179"/>
      <c r="B10" s="11">
        <v>6</v>
      </c>
      <c r="C10" s="1" t="s">
        <v>214</v>
      </c>
      <c r="E10" s="6"/>
      <c r="F10" s="3"/>
      <c r="G10" s="3"/>
      <c r="H10" s="4" t="s">
        <v>246</v>
      </c>
      <c r="I10" s="43" t="s">
        <v>247</v>
      </c>
      <c r="J10" s="3"/>
      <c r="K10" s="4"/>
      <c r="O10" s="179"/>
      <c r="P10" s="1" t="s">
        <v>35</v>
      </c>
      <c r="Q10" s="78"/>
      <c r="R10" s="79"/>
      <c r="S10" s="1" t="s">
        <v>126</v>
      </c>
      <c r="T10" s="1" t="s">
        <v>131</v>
      </c>
      <c r="U10" s="1" t="s">
        <v>132</v>
      </c>
      <c r="V10" s="78"/>
    </row>
    <row r="11" spans="1:22" ht="27" customHeight="1">
      <c r="A11" s="179"/>
      <c r="B11" s="11">
        <v>7</v>
      </c>
      <c r="C11" s="2" t="s">
        <v>215</v>
      </c>
      <c r="E11" s="6"/>
      <c r="F11" s="3"/>
      <c r="G11" s="3"/>
      <c r="H11" s="3"/>
      <c r="I11" s="3"/>
      <c r="J11" s="3"/>
      <c r="K11" s="4"/>
      <c r="O11" s="179"/>
      <c r="P11" s="1" t="s">
        <v>33</v>
      </c>
      <c r="Q11" s="15"/>
      <c r="R11" s="21"/>
      <c r="S11" s="1" t="s">
        <v>128</v>
      </c>
      <c r="T11" s="1" t="s">
        <v>133</v>
      </c>
      <c r="U11" s="1" t="s">
        <v>134</v>
      </c>
      <c r="V11" s="78"/>
    </row>
    <row r="12" spans="1:22" ht="27" customHeight="1">
      <c r="A12" s="179"/>
      <c r="B12" s="19">
        <v>8</v>
      </c>
      <c r="C12" s="24" t="s">
        <v>120</v>
      </c>
      <c r="D12" s="219" t="s">
        <v>147</v>
      </c>
      <c r="E12" s="6"/>
      <c r="F12" s="3"/>
      <c r="G12" s="20"/>
      <c r="H12" s="20"/>
      <c r="I12" s="20"/>
      <c r="J12" s="3"/>
      <c r="K12" s="4"/>
      <c r="O12" s="180"/>
      <c r="P12" s="1" t="s">
        <v>39</v>
      </c>
      <c r="Q12" s="15"/>
      <c r="R12" s="21"/>
      <c r="S12" s="79"/>
      <c r="T12" s="79"/>
      <c r="U12" s="79"/>
      <c r="V12" s="78"/>
    </row>
    <row r="13" spans="1:22" ht="27" customHeight="1">
      <c r="A13" s="179"/>
      <c r="B13" s="19">
        <v>9</v>
      </c>
      <c r="C13" s="24" t="s">
        <v>18</v>
      </c>
      <c r="D13" s="219"/>
      <c r="E13" s="15"/>
      <c r="F13" s="21"/>
      <c r="G13" s="3"/>
      <c r="H13" s="3"/>
      <c r="I13" s="3"/>
      <c r="J13" s="3"/>
      <c r="K13" s="4"/>
      <c r="P13" s="78"/>
      <c r="Q13" s="78"/>
      <c r="R13" s="78"/>
      <c r="S13" s="79"/>
      <c r="T13" s="79"/>
      <c r="U13" s="79"/>
      <c r="V13" s="78"/>
    </row>
    <row r="14" spans="1:22" ht="27" customHeight="1">
      <c r="A14" s="180"/>
      <c r="B14" s="11">
        <v>10</v>
      </c>
      <c r="C14" s="23" t="s">
        <v>35</v>
      </c>
      <c r="D14" s="219"/>
      <c r="E14" s="15"/>
      <c r="F14" s="21"/>
      <c r="G14" s="3"/>
      <c r="H14" s="3"/>
      <c r="I14" s="3"/>
      <c r="J14" s="3"/>
      <c r="K14" s="4"/>
      <c r="O14" s="182" t="s">
        <v>1</v>
      </c>
      <c r="P14" s="1" t="s">
        <v>2</v>
      </c>
      <c r="Q14" s="1" t="s">
        <v>3</v>
      </c>
      <c r="R14" s="79"/>
      <c r="S14" s="81" t="s">
        <v>135</v>
      </c>
      <c r="T14" s="81" t="s">
        <v>2</v>
      </c>
      <c r="U14" s="81" t="s">
        <v>3</v>
      </c>
      <c r="V14" s="81" t="s">
        <v>5</v>
      </c>
    </row>
    <row r="15" spans="1:22" ht="27" customHeight="1">
      <c r="C15" s="6"/>
      <c r="D15" s="6"/>
      <c r="E15" s="6"/>
      <c r="F15" s="3"/>
      <c r="G15" s="20"/>
      <c r="H15" s="20"/>
      <c r="I15" s="20"/>
      <c r="J15" s="20"/>
      <c r="K15" s="4"/>
      <c r="O15" s="183"/>
      <c r="P15" s="2" t="s">
        <v>19</v>
      </c>
      <c r="Q15" s="2" t="s">
        <v>23</v>
      </c>
      <c r="S15" s="1" t="s">
        <v>126</v>
      </c>
      <c r="T15" s="1" t="s">
        <v>136</v>
      </c>
      <c r="U15" s="1" t="s">
        <v>137</v>
      </c>
      <c r="V15" s="1" t="s">
        <v>138</v>
      </c>
    </row>
    <row r="16" spans="1:22" ht="27" customHeight="1">
      <c r="A16" s="182" t="s">
        <v>1</v>
      </c>
      <c r="B16" s="1" t="s">
        <v>72</v>
      </c>
      <c r="C16" s="1" t="s">
        <v>2</v>
      </c>
      <c r="D16" s="1" t="s">
        <v>3</v>
      </c>
      <c r="E16" s="6"/>
      <c r="F16" s="3"/>
      <c r="G16" s="3"/>
      <c r="H16" s="3"/>
      <c r="I16" s="3"/>
      <c r="J16" s="3"/>
      <c r="K16" s="4"/>
      <c r="O16" s="183"/>
      <c r="P16" s="1" t="s">
        <v>31</v>
      </c>
      <c r="Q16" s="1" t="s">
        <v>21</v>
      </c>
      <c r="S16" s="1" t="s">
        <v>128</v>
      </c>
      <c r="T16" s="1" t="s">
        <v>139</v>
      </c>
      <c r="U16" s="1" t="s">
        <v>140</v>
      </c>
      <c r="V16" s="1" t="s">
        <v>141</v>
      </c>
    </row>
    <row r="17" spans="1:22" ht="27" customHeight="1">
      <c r="A17" s="183"/>
      <c r="B17" s="14">
        <v>1</v>
      </c>
      <c r="C17" s="25" t="s">
        <v>19</v>
      </c>
      <c r="D17" s="25" t="s">
        <v>28</v>
      </c>
      <c r="E17" s="26" t="s">
        <v>74</v>
      </c>
      <c r="G17" s="3"/>
      <c r="H17" s="3"/>
      <c r="I17" s="3"/>
      <c r="J17" s="3"/>
      <c r="K17" s="4"/>
      <c r="O17" s="183"/>
      <c r="P17" s="1" t="s">
        <v>30</v>
      </c>
      <c r="Q17" s="1" t="s">
        <v>28</v>
      </c>
      <c r="S17" s="81" t="s">
        <v>71</v>
      </c>
      <c r="T17" s="78"/>
      <c r="U17" s="78"/>
      <c r="V17" s="78"/>
    </row>
    <row r="18" spans="1:22" ht="27" customHeight="1">
      <c r="A18" s="183"/>
      <c r="B18" s="14">
        <v>2</v>
      </c>
      <c r="C18" s="1" t="s">
        <v>31</v>
      </c>
      <c r="D18" s="25" t="s">
        <v>148</v>
      </c>
      <c r="G18" s="20"/>
      <c r="H18" s="3"/>
      <c r="I18" s="3"/>
      <c r="J18" s="3"/>
      <c r="K18" s="4"/>
      <c r="L18" s="4"/>
      <c r="O18" s="183"/>
      <c r="P18" s="1" t="s">
        <v>32</v>
      </c>
      <c r="Q18" s="1" t="s">
        <v>27</v>
      </c>
      <c r="S18" s="1" t="s">
        <v>126</v>
      </c>
      <c r="T18" s="1" t="s">
        <v>142</v>
      </c>
      <c r="U18" s="78"/>
      <c r="V18" s="78"/>
    </row>
    <row r="19" spans="1:22" ht="27" customHeight="1">
      <c r="A19" s="183"/>
      <c r="B19" s="14">
        <v>3</v>
      </c>
      <c r="C19" s="1" t="s">
        <v>32</v>
      </c>
      <c r="D19" s="1" t="s">
        <v>27</v>
      </c>
      <c r="G19" s="3"/>
      <c r="H19" s="3"/>
      <c r="I19" s="3"/>
      <c r="J19" s="3"/>
      <c r="K19" s="4"/>
      <c r="O19" s="183"/>
      <c r="P19" s="1" t="s">
        <v>29</v>
      </c>
      <c r="Q19" s="1" t="s">
        <v>37</v>
      </c>
      <c r="S19" s="1" t="s">
        <v>128</v>
      </c>
      <c r="T19" s="1" t="s">
        <v>143</v>
      </c>
      <c r="U19" s="78"/>
    </row>
    <row r="20" spans="1:22" ht="27" customHeight="1">
      <c r="A20" s="183"/>
      <c r="B20" s="14">
        <v>4</v>
      </c>
      <c r="C20" s="1" t="s">
        <v>30</v>
      </c>
      <c r="D20" s="1" t="s">
        <v>21</v>
      </c>
      <c r="G20" s="3"/>
      <c r="H20" s="3"/>
      <c r="I20" s="3"/>
      <c r="J20" s="3"/>
      <c r="K20" s="4"/>
      <c r="O20" s="183"/>
      <c r="P20" s="1" t="s">
        <v>38</v>
      </c>
      <c r="Q20" s="1" t="s">
        <v>40</v>
      </c>
      <c r="S20" s="79"/>
      <c r="T20" s="79"/>
      <c r="U20" s="4"/>
    </row>
    <row r="21" spans="1:22" ht="27" customHeight="1">
      <c r="A21" s="183"/>
      <c r="B21" s="14">
        <v>5</v>
      </c>
      <c r="C21" s="1" t="s">
        <v>42</v>
      </c>
      <c r="D21" s="1" t="s">
        <v>52</v>
      </c>
      <c r="G21" s="6"/>
      <c r="O21" s="183"/>
      <c r="P21" s="1" t="s">
        <v>42</v>
      </c>
      <c r="Q21" s="1" t="s">
        <v>52</v>
      </c>
    </row>
    <row r="22" spans="1:22" ht="27" customHeight="1">
      <c r="A22" s="183"/>
      <c r="B22" s="14">
        <v>6</v>
      </c>
      <c r="C22" s="1" t="s">
        <v>29</v>
      </c>
      <c r="D22" s="1" t="s">
        <v>51</v>
      </c>
      <c r="G22" s="6"/>
      <c r="O22" s="184"/>
      <c r="P22" s="1" t="s">
        <v>44</v>
      </c>
      <c r="Q22" s="1" t="s">
        <v>51</v>
      </c>
      <c r="S22" s="78"/>
    </row>
    <row r="23" spans="1:22" ht="27" customHeight="1">
      <c r="A23" s="183"/>
      <c r="B23" s="14">
        <v>7</v>
      </c>
      <c r="C23" s="23" t="s">
        <v>44</v>
      </c>
      <c r="D23" s="23" t="s">
        <v>40</v>
      </c>
      <c r="E23" s="192" t="s">
        <v>75</v>
      </c>
      <c r="G23" s="6"/>
      <c r="M23" s="17"/>
      <c r="N23" s="4"/>
      <c r="P23" s="78"/>
      <c r="Q23" s="78"/>
      <c r="R23" s="78"/>
      <c r="S23" s="78"/>
      <c r="T23" s="4"/>
    </row>
    <row r="24" spans="1:22" ht="27" customHeight="1">
      <c r="A24" s="184"/>
      <c r="B24" s="14">
        <v>8</v>
      </c>
      <c r="C24" s="23" t="s">
        <v>38</v>
      </c>
      <c r="D24" s="23" t="s">
        <v>37</v>
      </c>
      <c r="E24" s="192"/>
      <c r="G24" s="6"/>
      <c r="I24" s="207" t="s">
        <v>15</v>
      </c>
      <c r="J24" s="207"/>
      <c r="M24" s="18"/>
      <c r="O24" s="182" t="s">
        <v>4</v>
      </c>
      <c r="P24" s="1" t="s">
        <v>2</v>
      </c>
      <c r="Q24" s="1" t="s">
        <v>3</v>
      </c>
      <c r="R24" s="1" t="s">
        <v>5</v>
      </c>
      <c r="S24" s="78"/>
    </row>
    <row r="25" spans="1:22" ht="27" customHeight="1" thickBot="1">
      <c r="C25" s="6"/>
      <c r="D25" s="6"/>
      <c r="E25" s="6"/>
      <c r="F25" s="6"/>
      <c r="G25" s="6"/>
      <c r="O25" s="183"/>
      <c r="P25" s="1" t="s">
        <v>36</v>
      </c>
      <c r="Q25" s="1" t="s">
        <v>34</v>
      </c>
      <c r="R25" s="1" t="s">
        <v>26</v>
      </c>
      <c r="S25" s="78"/>
    </row>
    <row r="26" spans="1:22" ht="27" customHeight="1" thickBot="1">
      <c r="A26" s="176" t="s">
        <v>4</v>
      </c>
      <c r="B26" s="1" t="s">
        <v>72</v>
      </c>
      <c r="C26" s="1" t="s">
        <v>2</v>
      </c>
      <c r="D26" s="1" t="s">
        <v>3</v>
      </c>
      <c r="E26" s="1" t="s">
        <v>5</v>
      </c>
      <c r="F26" s="3"/>
      <c r="G26" s="6"/>
      <c r="H26" s="208" t="s">
        <v>146</v>
      </c>
      <c r="I26" s="215" t="s">
        <v>7</v>
      </c>
      <c r="J26" s="216"/>
      <c r="K26" s="216"/>
      <c r="L26" s="217"/>
      <c r="O26" s="183"/>
      <c r="P26" s="1" t="s">
        <v>41</v>
      </c>
      <c r="Q26" s="1" t="s">
        <v>57</v>
      </c>
      <c r="R26" s="1" t="s">
        <v>53</v>
      </c>
      <c r="S26" s="78"/>
    </row>
    <row r="27" spans="1:22" ht="27" customHeight="1" thickBot="1">
      <c r="A27" s="177"/>
      <c r="B27" s="12">
        <v>1</v>
      </c>
      <c r="C27" s="25" t="s">
        <v>60</v>
      </c>
      <c r="D27" s="25" t="s">
        <v>57</v>
      </c>
      <c r="E27" s="25" t="s">
        <v>53</v>
      </c>
      <c r="F27" s="27" t="s">
        <v>76</v>
      </c>
      <c r="H27" s="208"/>
      <c r="I27" s="198" t="s">
        <v>14</v>
      </c>
      <c r="J27" s="199"/>
      <c r="K27" s="199"/>
      <c r="L27" s="200"/>
      <c r="O27" s="183"/>
      <c r="P27" s="1" t="s">
        <v>62</v>
      </c>
      <c r="Q27" s="1" t="s">
        <v>61</v>
      </c>
      <c r="R27" s="1" t="s">
        <v>49</v>
      </c>
    </row>
    <row r="28" spans="1:22" ht="27" customHeight="1" thickBot="1">
      <c r="A28" s="177"/>
      <c r="B28" s="48">
        <v>2</v>
      </c>
      <c r="C28" s="1" t="s">
        <v>63</v>
      </c>
      <c r="D28" s="25" t="s">
        <v>34</v>
      </c>
      <c r="E28" s="1" t="s">
        <v>48</v>
      </c>
      <c r="O28" s="183"/>
      <c r="P28" s="1" t="s">
        <v>60</v>
      </c>
      <c r="Q28" s="1" t="s">
        <v>43</v>
      </c>
      <c r="R28" s="1" t="s">
        <v>48</v>
      </c>
    </row>
    <row r="29" spans="1:22" ht="27" customHeight="1">
      <c r="A29" s="177"/>
      <c r="B29" s="48">
        <v>3</v>
      </c>
      <c r="C29" s="1" t="s">
        <v>62</v>
      </c>
      <c r="D29" s="1" t="s">
        <v>43</v>
      </c>
      <c r="E29" s="1" t="s">
        <v>49</v>
      </c>
      <c r="F29" s="3"/>
      <c r="H29" s="208" t="s">
        <v>146</v>
      </c>
      <c r="I29" s="209" t="s">
        <v>8</v>
      </c>
      <c r="J29" s="210"/>
      <c r="K29" s="210"/>
      <c r="L29" s="211"/>
      <c r="O29" s="183"/>
      <c r="P29" s="1" t="s">
        <v>50</v>
      </c>
      <c r="Q29" s="1" t="s">
        <v>58</v>
      </c>
      <c r="R29" s="1" t="s">
        <v>45</v>
      </c>
    </row>
    <row r="30" spans="1:22" ht="27" customHeight="1">
      <c r="A30" s="177"/>
      <c r="B30" s="48">
        <v>4</v>
      </c>
      <c r="C30" s="1" t="s">
        <v>50</v>
      </c>
      <c r="D30" s="1" t="s">
        <v>61</v>
      </c>
      <c r="E30" s="1" t="s">
        <v>26</v>
      </c>
      <c r="F30" s="3"/>
      <c r="H30" s="208"/>
      <c r="I30" s="201" t="s">
        <v>9</v>
      </c>
      <c r="J30" s="202"/>
      <c r="K30" s="202"/>
      <c r="L30" s="203"/>
      <c r="O30" s="183"/>
      <c r="P30" s="1" t="s">
        <v>55</v>
      </c>
      <c r="Q30" s="1" t="s">
        <v>46</v>
      </c>
      <c r="R30" s="1" t="s">
        <v>47</v>
      </c>
    </row>
    <row r="31" spans="1:22" ht="27" customHeight="1" thickBot="1">
      <c r="A31" s="177"/>
      <c r="B31" s="48">
        <v>5</v>
      </c>
      <c r="C31" s="1" t="s">
        <v>41</v>
      </c>
      <c r="D31" s="1" t="s">
        <v>67</v>
      </c>
      <c r="E31" s="1" t="s">
        <v>45</v>
      </c>
      <c r="F31" s="3"/>
      <c r="I31" s="204" t="s">
        <v>10</v>
      </c>
      <c r="J31" s="205"/>
      <c r="K31" s="205"/>
      <c r="L31" s="206"/>
      <c r="O31" s="183"/>
      <c r="P31" s="1" t="s">
        <v>63</v>
      </c>
      <c r="Q31" s="1" t="s">
        <v>67</v>
      </c>
      <c r="R31" s="1" t="s">
        <v>65</v>
      </c>
    </row>
    <row r="32" spans="1:22" ht="27" customHeight="1">
      <c r="A32" s="177"/>
      <c r="B32" s="48">
        <v>6</v>
      </c>
      <c r="C32" s="1" t="s">
        <v>55</v>
      </c>
      <c r="D32" s="1" t="s">
        <v>56</v>
      </c>
      <c r="E32" s="1" t="s">
        <v>47</v>
      </c>
      <c r="F32" s="3"/>
      <c r="I32" s="185" t="s">
        <v>11</v>
      </c>
      <c r="J32" s="186"/>
      <c r="K32" s="186"/>
      <c r="L32" s="187"/>
      <c r="O32" s="184"/>
      <c r="P32" s="1" t="s">
        <v>59</v>
      </c>
      <c r="Q32" s="1" t="s">
        <v>56</v>
      </c>
      <c r="R32" s="1" t="s">
        <v>54</v>
      </c>
    </row>
    <row r="33" spans="1:19" ht="27" customHeight="1">
      <c r="A33" s="177"/>
      <c r="B33" s="13">
        <v>7</v>
      </c>
      <c r="C33" s="1" t="s">
        <v>36</v>
      </c>
      <c r="D33" s="1" t="s">
        <v>58</v>
      </c>
      <c r="E33" s="1" t="s">
        <v>54</v>
      </c>
      <c r="F33" s="78"/>
      <c r="I33" s="188" t="s">
        <v>12</v>
      </c>
      <c r="J33" s="189"/>
      <c r="K33" s="189"/>
      <c r="L33" s="190"/>
      <c r="M33" s="7"/>
      <c r="O33" s="28"/>
      <c r="P33" s="79"/>
      <c r="Q33" s="78"/>
      <c r="R33" s="78"/>
    </row>
    <row r="34" spans="1:19" ht="27" customHeight="1" thickBot="1">
      <c r="A34" s="177"/>
      <c r="B34" s="77">
        <v>8</v>
      </c>
      <c r="C34" s="23" t="s">
        <v>59</v>
      </c>
      <c r="D34" s="23" t="s">
        <v>46</v>
      </c>
      <c r="E34" s="23" t="s">
        <v>65</v>
      </c>
      <c r="F34" s="80" t="s">
        <v>78</v>
      </c>
      <c r="G34" s="6"/>
      <c r="I34" s="193" t="s">
        <v>13</v>
      </c>
      <c r="J34" s="194"/>
      <c r="K34" s="194"/>
      <c r="L34" s="195"/>
      <c r="M34" s="7"/>
      <c r="O34" s="175" t="s">
        <v>71</v>
      </c>
      <c r="P34" s="1"/>
      <c r="Q34" s="78"/>
      <c r="R34" s="78"/>
    </row>
    <row r="35" spans="1:19" ht="27" customHeight="1">
      <c r="A35" s="28"/>
      <c r="B35" s="28"/>
      <c r="C35" s="22"/>
      <c r="D35" s="22"/>
      <c r="E35" s="6"/>
      <c r="F35" s="6"/>
      <c r="G35" s="6"/>
      <c r="I35" s="196"/>
      <c r="J35" s="196"/>
      <c r="K35" s="196"/>
      <c r="L35" s="196"/>
      <c r="M35" s="7"/>
      <c r="O35" s="175"/>
      <c r="P35" s="1" t="s">
        <v>66</v>
      </c>
      <c r="Q35" s="78"/>
      <c r="R35" s="78"/>
      <c r="S35" s="78"/>
    </row>
    <row r="36" spans="1:19" ht="27" customHeight="1">
      <c r="A36" s="175" t="s">
        <v>71</v>
      </c>
      <c r="B36" s="1" t="s">
        <v>80</v>
      </c>
      <c r="C36" s="1"/>
      <c r="D36" s="6"/>
      <c r="E36" s="6"/>
      <c r="F36" s="6"/>
      <c r="G36" s="6"/>
      <c r="I36" s="197"/>
      <c r="J36" s="197"/>
      <c r="K36" s="197"/>
      <c r="L36" s="197"/>
      <c r="O36" s="175"/>
      <c r="P36" s="1" t="s">
        <v>68</v>
      </c>
      <c r="Q36" s="78"/>
      <c r="R36" s="78"/>
    </row>
    <row r="37" spans="1:19" ht="27" customHeight="1">
      <c r="A37" s="175"/>
      <c r="B37" s="14">
        <v>1</v>
      </c>
      <c r="C37" s="25" t="s">
        <v>174</v>
      </c>
      <c r="D37" s="191" t="s">
        <v>79</v>
      </c>
      <c r="E37" s="6"/>
      <c r="F37" s="6"/>
      <c r="G37" s="6"/>
      <c r="O37" s="175"/>
      <c r="P37" s="1" t="s">
        <v>77</v>
      </c>
      <c r="Q37" s="78"/>
      <c r="R37" s="78"/>
      <c r="S37" s="78"/>
    </row>
    <row r="38" spans="1:19" ht="27" customHeight="1">
      <c r="A38" s="175"/>
      <c r="B38" s="14">
        <v>2</v>
      </c>
      <c r="C38" s="25" t="s">
        <v>64</v>
      </c>
      <c r="D38" s="191"/>
      <c r="E38" s="6"/>
      <c r="F38" s="6"/>
      <c r="G38" s="6"/>
      <c r="O38" s="175"/>
      <c r="P38" s="1" t="s">
        <v>69</v>
      </c>
      <c r="Q38" s="78"/>
      <c r="R38" s="78"/>
      <c r="S38" s="78"/>
    </row>
    <row r="39" spans="1:19" ht="27" customHeight="1">
      <c r="A39" s="175"/>
      <c r="B39" s="14">
        <v>3</v>
      </c>
      <c r="C39" s="25" t="s">
        <v>175</v>
      </c>
      <c r="D39" s="191"/>
      <c r="E39" s="6"/>
      <c r="F39" s="6"/>
      <c r="G39" s="6"/>
      <c r="O39" s="175"/>
      <c r="P39" s="1" t="s">
        <v>64</v>
      </c>
      <c r="Q39" s="78"/>
      <c r="R39" s="78"/>
      <c r="S39" s="78"/>
    </row>
    <row r="40" spans="1:19" ht="27" customHeight="1">
      <c r="A40" s="175"/>
      <c r="B40" s="14">
        <v>4</v>
      </c>
      <c r="C40" s="1" t="s">
        <v>69</v>
      </c>
      <c r="E40" s="6"/>
      <c r="F40" s="6"/>
      <c r="G40" s="6"/>
      <c r="O40" s="175"/>
      <c r="P40" s="1" t="s">
        <v>70</v>
      </c>
      <c r="S40" s="78"/>
    </row>
    <row r="41" spans="1:19" ht="27" customHeight="1">
      <c r="A41" s="175"/>
      <c r="B41" s="14">
        <v>5</v>
      </c>
      <c r="C41" s="1" t="s">
        <v>70</v>
      </c>
      <c r="E41" s="6"/>
      <c r="F41" s="6"/>
      <c r="G41" s="6"/>
      <c r="O41" s="175"/>
      <c r="P41" s="1" t="s">
        <v>144</v>
      </c>
      <c r="S41" s="78"/>
    </row>
    <row r="42" spans="1:19" ht="27" customHeight="1">
      <c r="A42" s="175"/>
      <c r="B42" s="14">
        <v>6</v>
      </c>
      <c r="C42" s="1" t="s">
        <v>66</v>
      </c>
      <c r="E42" s="6"/>
      <c r="F42" s="6"/>
      <c r="G42" s="6"/>
    </row>
    <row r="43" spans="1:19" ht="27" customHeight="1">
      <c r="A43" s="175"/>
      <c r="B43" s="14">
        <v>7</v>
      </c>
      <c r="C43" s="1" t="s">
        <v>68</v>
      </c>
      <c r="E43" s="6"/>
      <c r="F43" s="6"/>
      <c r="G43" s="6"/>
    </row>
  </sheetData>
  <mergeCells count="30">
    <mergeCell ref="F7:G7"/>
    <mergeCell ref="A1:M1"/>
    <mergeCell ref="I26:L26"/>
    <mergeCell ref="A4:A14"/>
    <mergeCell ref="A16:A24"/>
    <mergeCell ref="A3:G3"/>
    <mergeCell ref="G5:H5"/>
    <mergeCell ref="G6:H6"/>
    <mergeCell ref="D12:D14"/>
    <mergeCell ref="I31:L31"/>
    <mergeCell ref="I24:J24"/>
    <mergeCell ref="H26:H27"/>
    <mergeCell ref="I29:L29"/>
    <mergeCell ref="H29:H30"/>
    <mergeCell ref="O34:O41"/>
    <mergeCell ref="A26:A34"/>
    <mergeCell ref="O3:O12"/>
    <mergeCell ref="T3:U3"/>
    <mergeCell ref="T4:U4"/>
    <mergeCell ref="O14:O22"/>
    <mergeCell ref="O24:O32"/>
    <mergeCell ref="I32:L32"/>
    <mergeCell ref="I33:L33"/>
    <mergeCell ref="D37:D39"/>
    <mergeCell ref="E23:E24"/>
    <mergeCell ref="I34:L34"/>
    <mergeCell ref="I35:L36"/>
    <mergeCell ref="A36:A43"/>
    <mergeCell ref="I27:L27"/>
    <mergeCell ref="I30:L30"/>
  </mergeCells>
  <phoneticPr fontId="1"/>
  <pageMargins left="0.27559055118110237" right="0.19685039370078741" top="0.47244094488188981" bottom="0.35433070866141736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3"/>
  <sheetViews>
    <sheetView view="pageBreakPreview" zoomScale="60" zoomScaleNormal="80" workbookViewId="0">
      <selection activeCell="AF38" sqref="AF38"/>
    </sheetView>
  </sheetViews>
  <sheetFormatPr defaultRowHeight="13.5"/>
  <cols>
    <col min="1" max="2" width="4.5" style="43" customWidth="1"/>
    <col min="3" max="42" width="2.25" style="43" customWidth="1"/>
    <col min="43" max="46" width="5.125" style="43" customWidth="1"/>
    <col min="47" max="48" width="7.625" style="43" customWidth="1"/>
    <col min="49" max="249" width="9" style="43"/>
    <col min="250" max="251" width="8.125" style="43" customWidth="1"/>
    <col min="252" max="291" width="3.25" style="43" customWidth="1"/>
    <col min="292" max="297" width="10" style="43" customWidth="1"/>
    <col min="298" max="298" width="26.125" style="43" customWidth="1"/>
    <col min="299" max="299" width="9" style="43"/>
    <col min="300" max="303" width="3.5" style="43" customWidth="1"/>
    <col min="304" max="505" width="9" style="43"/>
    <col min="506" max="507" width="8.125" style="43" customWidth="1"/>
    <col min="508" max="547" width="3.25" style="43" customWidth="1"/>
    <col min="548" max="553" width="10" style="43" customWidth="1"/>
    <col min="554" max="554" width="26.125" style="43" customWidth="1"/>
    <col min="555" max="555" width="9" style="43"/>
    <col min="556" max="559" width="3.5" style="43" customWidth="1"/>
    <col min="560" max="761" width="9" style="43"/>
    <col min="762" max="763" width="8.125" style="43" customWidth="1"/>
    <col min="764" max="803" width="3.25" style="43" customWidth="1"/>
    <col min="804" max="809" width="10" style="43" customWidth="1"/>
    <col min="810" max="810" width="26.125" style="43" customWidth="1"/>
    <col min="811" max="811" width="9" style="43"/>
    <col min="812" max="815" width="3.5" style="43" customWidth="1"/>
    <col min="816" max="1017" width="9" style="43"/>
    <col min="1018" max="1019" width="8.125" style="43" customWidth="1"/>
    <col min="1020" max="1059" width="3.25" style="43" customWidth="1"/>
    <col min="1060" max="1065" width="10" style="43" customWidth="1"/>
    <col min="1066" max="1066" width="26.125" style="43" customWidth="1"/>
    <col min="1067" max="1067" width="9" style="43"/>
    <col min="1068" max="1071" width="3.5" style="43" customWidth="1"/>
    <col min="1072" max="1273" width="9" style="43"/>
    <col min="1274" max="1275" width="8.125" style="43" customWidth="1"/>
    <col min="1276" max="1315" width="3.25" style="43" customWidth="1"/>
    <col min="1316" max="1321" width="10" style="43" customWidth="1"/>
    <col min="1322" max="1322" width="26.125" style="43" customWidth="1"/>
    <col min="1323" max="1323" width="9" style="43"/>
    <col min="1324" max="1327" width="3.5" style="43" customWidth="1"/>
    <col min="1328" max="1529" width="9" style="43"/>
    <col min="1530" max="1531" width="8.125" style="43" customWidth="1"/>
    <col min="1532" max="1571" width="3.25" style="43" customWidth="1"/>
    <col min="1572" max="1577" width="10" style="43" customWidth="1"/>
    <col min="1578" max="1578" width="26.125" style="43" customWidth="1"/>
    <col min="1579" max="1579" width="9" style="43"/>
    <col min="1580" max="1583" width="3.5" style="43" customWidth="1"/>
    <col min="1584" max="1785" width="9" style="43"/>
    <col min="1786" max="1787" width="8.125" style="43" customWidth="1"/>
    <col min="1788" max="1827" width="3.25" style="43" customWidth="1"/>
    <col min="1828" max="1833" width="10" style="43" customWidth="1"/>
    <col min="1834" max="1834" width="26.125" style="43" customWidth="1"/>
    <col min="1835" max="1835" width="9" style="43"/>
    <col min="1836" max="1839" width="3.5" style="43" customWidth="1"/>
    <col min="1840" max="2041" width="9" style="43"/>
    <col min="2042" max="2043" width="8.125" style="43" customWidth="1"/>
    <col min="2044" max="2083" width="3.25" style="43" customWidth="1"/>
    <col min="2084" max="2089" width="10" style="43" customWidth="1"/>
    <col min="2090" max="2090" width="26.125" style="43" customWidth="1"/>
    <col min="2091" max="2091" width="9" style="43"/>
    <col min="2092" max="2095" width="3.5" style="43" customWidth="1"/>
    <col min="2096" max="2297" width="9" style="43"/>
    <col min="2298" max="2299" width="8.125" style="43" customWidth="1"/>
    <col min="2300" max="2339" width="3.25" style="43" customWidth="1"/>
    <col min="2340" max="2345" width="10" style="43" customWidth="1"/>
    <col min="2346" max="2346" width="26.125" style="43" customWidth="1"/>
    <col min="2347" max="2347" width="9" style="43"/>
    <col min="2348" max="2351" width="3.5" style="43" customWidth="1"/>
    <col min="2352" max="2553" width="9" style="43"/>
    <col min="2554" max="2555" width="8.125" style="43" customWidth="1"/>
    <col min="2556" max="2595" width="3.25" style="43" customWidth="1"/>
    <col min="2596" max="2601" width="10" style="43" customWidth="1"/>
    <col min="2602" max="2602" width="26.125" style="43" customWidth="1"/>
    <col min="2603" max="2603" width="9" style="43"/>
    <col min="2604" max="2607" width="3.5" style="43" customWidth="1"/>
    <col min="2608" max="2809" width="9" style="43"/>
    <col min="2810" max="2811" width="8.125" style="43" customWidth="1"/>
    <col min="2812" max="2851" width="3.25" style="43" customWidth="1"/>
    <col min="2852" max="2857" width="10" style="43" customWidth="1"/>
    <col min="2858" max="2858" width="26.125" style="43" customWidth="1"/>
    <col min="2859" max="2859" width="9" style="43"/>
    <col min="2860" max="2863" width="3.5" style="43" customWidth="1"/>
    <col min="2864" max="3065" width="9" style="43"/>
    <col min="3066" max="3067" width="8.125" style="43" customWidth="1"/>
    <col min="3068" max="3107" width="3.25" style="43" customWidth="1"/>
    <col min="3108" max="3113" width="10" style="43" customWidth="1"/>
    <col min="3114" max="3114" width="26.125" style="43" customWidth="1"/>
    <col min="3115" max="3115" width="9" style="43"/>
    <col min="3116" max="3119" width="3.5" style="43" customWidth="1"/>
    <col min="3120" max="3321" width="9" style="43"/>
    <col min="3322" max="3323" width="8.125" style="43" customWidth="1"/>
    <col min="3324" max="3363" width="3.25" style="43" customWidth="1"/>
    <col min="3364" max="3369" width="10" style="43" customWidth="1"/>
    <col min="3370" max="3370" width="26.125" style="43" customWidth="1"/>
    <col min="3371" max="3371" width="9" style="43"/>
    <col min="3372" max="3375" width="3.5" style="43" customWidth="1"/>
    <col min="3376" max="3577" width="9" style="43"/>
    <col min="3578" max="3579" width="8.125" style="43" customWidth="1"/>
    <col min="3580" max="3619" width="3.25" style="43" customWidth="1"/>
    <col min="3620" max="3625" width="10" style="43" customWidth="1"/>
    <col min="3626" max="3626" width="26.125" style="43" customWidth="1"/>
    <col min="3627" max="3627" width="9" style="43"/>
    <col min="3628" max="3631" width="3.5" style="43" customWidth="1"/>
    <col min="3632" max="3833" width="9" style="43"/>
    <col min="3834" max="3835" width="8.125" style="43" customWidth="1"/>
    <col min="3836" max="3875" width="3.25" style="43" customWidth="1"/>
    <col min="3876" max="3881" width="10" style="43" customWidth="1"/>
    <col min="3882" max="3882" width="26.125" style="43" customWidth="1"/>
    <col min="3883" max="3883" width="9" style="43"/>
    <col min="3884" max="3887" width="3.5" style="43" customWidth="1"/>
    <col min="3888" max="4089" width="9" style="43"/>
    <col min="4090" max="4091" width="8.125" style="43" customWidth="1"/>
    <col min="4092" max="4131" width="3.25" style="43" customWidth="1"/>
    <col min="4132" max="4137" width="10" style="43" customWidth="1"/>
    <col min="4138" max="4138" width="26.125" style="43" customWidth="1"/>
    <col min="4139" max="4139" width="9" style="43"/>
    <col min="4140" max="4143" width="3.5" style="43" customWidth="1"/>
    <col min="4144" max="4345" width="9" style="43"/>
    <col min="4346" max="4347" width="8.125" style="43" customWidth="1"/>
    <col min="4348" max="4387" width="3.25" style="43" customWidth="1"/>
    <col min="4388" max="4393" width="10" style="43" customWidth="1"/>
    <col min="4394" max="4394" width="26.125" style="43" customWidth="1"/>
    <col min="4395" max="4395" width="9" style="43"/>
    <col min="4396" max="4399" width="3.5" style="43" customWidth="1"/>
    <col min="4400" max="4601" width="9" style="43"/>
    <col min="4602" max="4603" width="8.125" style="43" customWidth="1"/>
    <col min="4604" max="4643" width="3.25" style="43" customWidth="1"/>
    <col min="4644" max="4649" width="10" style="43" customWidth="1"/>
    <col min="4650" max="4650" width="26.125" style="43" customWidth="1"/>
    <col min="4651" max="4651" width="9" style="43"/>
    <col min="4652" max="4655" width="3.5" style="43" customWidth="1"/>
    <col min="4656" max="4857" width="9" style="43"/>
    <col min="4858" max="4859" width="8.125" style="43" customWidth="1"/>
    <col min="4860" max="4899" width="3.25" style="43" customWidth="1"/>
    <col min="4900" max="4905" width="10" style="43" customWidth="1"/>
    <col min="4906" max="4906" width="26.125" style="43" customWidth="1"/>
    <col min="4907" max="4907" width="9" style="43"/>
    <col min="4908" max="4911" width="3.5" style="43" customWidth="1"/>
    <col min="4912" max="5113" width="9" style="43"/>
    <col min="5114" max="5115" width="8.125" style="43" customWidth="1"/>
    <col min="5116" max="5155" width="3.25" style="43" customWidth="1"/>
    <col min="5156" max="5161" width="10" style="43" customWidth="1"/>
    <col min="5162" max="5162" width="26.125" style="43" customWidth="1"/>
    <col min="5163" max="5163" width="9" style="43"/>
    <col min="5164" max="5167" width="3.5" style="43" customWidth="1"/>
    <col min="5168" max="5369" width="9" style="43"/>
    <col min="5370" max="5371" width="8.125" style="43" customWidth="1"/>
    <col min="5372" max="5411" width="3.25" style="43" customWidth="1"/>
    <col min="5412" max="5417" width="10" style="43" customWidth="1"/>
    <col min="5418" max="5418" width="26.125" style="43" customWidth="1"/>
    <col min="5419" max="5419" width="9" style="43"/>
    <col min="5420" max="5423" width="3.5" style="43" customWidth="1"/>
    <col min="5424" max="5625" width="9" style="43"/>
    <col min="5626" max="5627" width="8.125" style="43" customWidth="1"/>
    <col min="5628" max="5667" width="3.25" style="43" customWidth="1"/>
    <col min="5668" max="5673" width="10" style="43" customWidth="1"/>
    <col min="5674" max="5674" width="26.125" style="43" customWidth="1"/>
    <col min="5675" max="5675" width="9" style="43"/>
    <col min="5676" max="5679" width="3.5" style="43" customWidth="1"/>
    <col min="5680" max="5881" width="9" style="43"/>
    <col min="5882" max="5883" width="8.125" style="43" customWidth="1"/>
    <col min="5884" max="5923" width="3.25" style="43" customWidth="1"/>
    <col min="5924" max="5929" width="10" style="43" customWidth="1"/>
    <col min="5930" max="5930" width="26.125" style="43" customWidth="1"/>
    <col min="5931" max="5931" width="9" style="43"/>
    <col min="5932" max="5935" width="3.5" style="43" customWidth="1"/>
    <col min="5936" max="6137" width="9" style="43"/>
    <col min="6138" max="6139" width="8.125" style="43" customWidth="1"/>
    <col min="6140" max="6179" width="3.25" style="43" customWidth="1"/>
    <col min="6180" max="6185" width="10" style="43" customWidth="1"/>
    <col min="6186" max="6186" width="26.125" style="43" customWidth="1"/>
    <col min="6187" max="6187" width="9" style="43"/>
    <col min="6188" max="6191" width="3.5" style="43" customWidth="1"/>
    <col min="6192" max="6393" width="9" style="43"/>
    <col min="6394" max="6395" width="8.125" style="43" customWidth="1"/>
    <col min="6396" max="6435" width="3.25" style="43" customWidth="1"/>
    <col min="6436" max="6441" width="10" style="43" customWidth="1"/>
    <col min="6442" max="6442" width="26.125" style="43" customWidth="1"/>
    <col min="6443" max="6443" width="9" style="43"/>
    <col min="6444" max="6447" width="3.5" style="43" customWidth="1"/>
    <col min="6448" max="6649" width="9" style="43"/>
    <col min="6650" max="6651" width="8.125" style="43" customWidth="1"/>
    <col min="6652" max="6691" width="3.25" style="43" customWidth="1"/>
    <col min="6692" max="6697" width="10" style="43" customWidth="1"/>
    <col min="6698" max="6698" width="26.125" style="43" customWidth="1"/>
    <col min="6699" max="6699" width="9" style="43"/>
    <col min="6700" max="6703" width="3.5" style="43" customWidth="1"/>
    <col min="6704" max="6905" width="9" style="43"/>
    <col min="6906" max="6907" width="8.125" style="43" customWidth="1"/>
    <col min="6908" max="6947" width="3.25" style="43" customWidth="1"/>
    <col min="6948" max="6953" width="10" style="43" customWidth="1"/>
    <col min="6954" max="6954" width="26.125" style="43" customWidth="1"/>
    <col min="6955" max="6955" width="9" style="43"/>
    <col min="6956" max="6959" width="3.5" style="43" customWidth="1"/>
    <col min="6960" max="7161" width="9" style="43"/>
    <col min="7162" max="7163" width="8.125" style="43" customWidth="1"/>
    <col min="7164" max="7203" width="3.25" style="43" customWidth="1"/>
    <col min="7204" max="7209" width="10" style="43" customWidth="1"/>
    <col min="7210" max="7210" width="26.125" style="43" customWidth="1"/>
    <col min="7211" max="7211" width="9" style="43"/>
    <col min="7212" max="7215" width="3.5" style="43" customWidth="1"/>
    <col min="7216" max="7417" width="9" style="43"/>
    <col min="7418" max="7419" width="8.125" style="43" customWidth="1"/>
    <col min="7420" max="7459" width="3.25" style="43" customWidth="1"/>
    <col min="7460" max="7465" width="10" style="43" customWidth="1"/>
    <col min="7466" max="7466" width="26.125" style="43" customWidth="1"/>
    <col min="7467" max="7467" width="9" style="43"/>
    <col min="7468" max="7471" width="3.5" style="43" customWidth="1"/>
    <col min="7472" max="7673" width="9" style="43"/>
    <col min="7674" max="7675" width="8.125" style="43" customWidth="1"/>
    <col min="7676" max="7715" width="3.25" style="43" customWidth="1"/>
    <col min="7716" max="7721" width="10" style="43" customWidth="1"/>
    <col min="7722" max="7722" width="26.125" style="43" customWidth="1"/>
    <col min="7723" max="7723" width="9" style="43"/>
    <col min="7724" max="7727" width="3.5" style="43" customWidth="1"/>
    <col min="7728" max="7929" width="9" style="43"/>
    <col min="7930" max="7931" width="8.125" style="43" customWidth="1"/>
    <col min="7932" max="7971" width="3.25" style="43" customWidth="1"/>
    <col min="7972" max="7977" width="10" style="43" customWidth="1"/>
    <col min="7978" max="7978" width="26.125" style="43" customWidth="1"/>
    <col min="7979" max="7979" width="9" style="43"/>
    <col min="7980" max="7983" width="3.5" style="43" customWidth="1"/>
    <col min="7984" max="8185" width="9" style="43"/>
    <col min="8186" max="8187" width="8.125" style="43" customWidth="1"/>
    <col min="8188" max="8227" width="3.25" style="43" customWidth="1"/>
    <col min="8228" max="8233" width="10" style="43" customWidth="1"/>
    <col min="8234" max="8234" width="26.125" style="43" customWidth="1"/>
    <col min="8235" max="8235" width="9" style="43"/>
    <col min="8236" max="8239" width="3.5" style="43" customWidth="1"/>
    <col min="8240" max="8441" width="9" style="43"/>
    <col min="8442" max="8443" width="8.125" style="43" customWidth="1"/>
    <col min="8444" max="8483" width="3.25" style="43" customWidth="1"/>
    <col min="8484" max="8489" width="10" style="43" customWidth="1"/>
    <col min="8490" max="8490" width="26.125" style="43" customWidth="1"/>
    <col min="8491" max="8491" width="9" style="43"/>
    <col min="8492" max="8495" width="3.5" style="43" customWidth="1"/>
    <col min="8496" max="8697" width="9" style="43"/>
    <col min="8698" max="8699" width="8.125" style="43" customWidth="1"/>
    <col min="8700" max="8739" width="3.25" style="43" customWidth="1"/>
    <col min="8740" max="8745" width="10" style="43" customWidth="1"/>
    <col min="8746" max="8746" width="26.125" style="43" customWidth="1"/>
    <col min="8747" max="8747" width="9" style="43"/>
    <col min="8748" max="8751" width="3.5" style="43" customWidth="1"/>
    <col min="8752" max="8953" width="9" style="43"/>
    <col min="8954" max="8955" width="8.125" style="43" customWidth="1"/>
    <col min="8956" max="8995" width="3.25" style="43" customWidth="1"/>
    <col min="8996" max="9001" width="10" style="43" customWidth="1"/>
    <col min="9002" max="9002" width="26.125" style="43" customWidth="1"/>
    <col min="9003" max="9003" width="9" style="43"/>
    <col min="9004" max="9007" width="3.5" style="43" customWidth="1"/>
    <col min="9008" max="9209" width="9" style="43"/>
    <col min="9210" max="9211" width="8.125" style="43" customWidth="1"/>
    <col min="9212" max="9251" width="3.25" style="43" customWidth="1"/>
    <col min="9252" max="9257" width="10" style="43" customWidth="1"/>
    <col min="9258" max="9258" width="26.125" style="43" customWidth="1"/>
    <col min="9259" max="9259" width="9" style="43"/>
    <col min="9260" max="9263" width="3.5" style="43" customWidth="1"/>
    <col min="9264" max="9465" width="9" style="43"/>
    <col min="9466" max="9467" width="8.125" style="43" customWidth="1"/>
    <col min="9468" max="9507" width="3.25" style="43" customWidth="1"/>
    <col min="9508" max="9513" width="10" style="43" customWidth="1"/>
    <col min="9514" max="9514" width="26.125" style="43" customWidth="1"/>
    <col min="9515" max="9515" width="9" style="43"/>
    <col min="9516" max="9519" width="3.5" style="43" customWidth="1"/>
    <col min="9520" max="9721" width="9" style="43"/>
    <col min="9722" max="9723" width="8.125" style="43" customWidth="1"/>
    <col min="9724" max="9763" width="3.25" style="43" customWidth="1"/>
    <col min="9764" max="9769" width="10" style="43" customWidth="1"/>
    <col min="9770" max="9770" width="26.125" style="43" customWidth="1"/>
    <col min="9771" max="9771" width="9" style="43"/>
    <col min="9772" max="9775" width="3.5" style="43" customWidth="1"/>
    <col min="9776" max="9977" width="9" style="43"/>
    <col min="9978" max="9979" width="8.125" style="43" customWidth="1"/>
    <col min="9980" max="10019" width="3.25" style="43" customWidth="1"/>
    <col min="10020" max="10025" width="10" style="43" customWidth="1"/>
    <col min="10026" max="10026" width="26.125" style="43" customWidth="1"/>
    <col min="10027" max="10027" width="9" style="43"/>
    <col min="10028" max="10031" width="3.5" style="43" customWidth="1"/>
    <col min="10032" max="10233" width="9" style="43"/>
    <col min="10234" max="10235" width="8.125" style="43" customWidth="1"/>
    <col min="10236" max="10275" width="3.25" style="43" customWidth="1"/>
    <col min="10276" max="10281" width="10" style="43" customWidth="1"/>
    <col min="10282" max="10282" width="26.125" style="43" customWidth="1"/>
    <col min="10283" max="10283" width="9" style="43"/>
    <col min="10284" max="10287" width="3.5" style="43" customWidth="1"/>
    <col min="10288" max="10489" width="9" style="43"/>
    <col min="10490" max="10491" width="8.125" style="43" customWidth="1"/>
    <col min="10492" max="10531" width="3.25" style="43" customWidth="1"/>
    <col min="10532" max="10537" width="10" style="43" customWidth="1"/>
    <col min="10538" max="10538" width="26.125" style="43" customWidth="1"/>
    <col min="10539" max="10539" width="9" style="43"/>
    <col min="10540" max="10543" width="3.5" style="43" customWidth="1"/>
    <col min="10544" max="10745" width="9" style="43"/>
    <col min="10746" max="10747" width="8.125" style="43" customWidth="1"/>
    <col min="10748" max="10787" width="3.25" style="43" customWidth="1"/>
    <col min="10788" max="10793" width="10" style="43" customWidth="1"/>
    <col min="10794" max="10794" width="26.125" style="43" customWidth="1"/>
    <col min="10795" max="10795" width="9" style="43"/>
    <col min="10796" max="10799" width="3.5" style="43" customWidth="1"/>
    <col min="10800" max="11001" width="9" style="43"/>
    <col min="11002" max="11003" width="8.125" style="43" customWidth="1"/>
    <col min="11004" max="11043" width="3.25" style="43" customWidth="1"/>
    <col min="11044" max="11049" width="10" style="43" customWidth="1"/>
    <col min="11050" max="11050" width="26.125" style="43" customWidth="1"/>
    <col min="11051" max="11051" width="9" style="43"/>
    <col min="11052" max="11055" width="3.5" style="43" customWidth="1"/>
    <col min="11056" max="11257" width="9" style="43"/>
    <col min="11258" max="11259" width="8.125" style="43" customWidth="1"/>
    <col min="11260" max="11299" width="3.25" style="43" customWidth="1"/>
    <col min="11300" max="11305" width="10" style="43" customWidth="1"/>
    <col min="11306" max="11306" width="26.125" style="43" customWidth="1"/>
    <col min="11307" max="11307" width="9" style="43"/>
    <col min="11308" max="11311" width="3.5" style="43" customWidth="1"/>
    <col min="11312" max="11513" width="9" style="43"/>
    <col min="11514" max="11515" width="8.125" style="43" customWidth="1"/>
    <col min="11516" max="11555" width="3.25" style="43" customWidth="1"/>
    <col min="11556" max="11561" width="10" style="43" customWidth="1"/>
    <col min="11562" max="11562" width="26.125" style="43" customWidth="1"/>
    <col min="11563" max="11563" width="9" style="43"/>
    <col min="11564" max="11567" width="3.5" style="43" customWidth="1"/>
    <col min="11568" max="11769" width="9" style="43"/>
    <col min="11770" max="11771" width="8.125" style="43" customWidth="1"/>
    <col min="11772" max="11811" width="3.25" style="43" customWidth="1"/>
    <col min="11812" max="11817" width="10" style="43" customWidth="1"/>
    <col min="11818" max="11818" width="26.125" style="43" customWidth="1"/>
    <col min="11819" max="11819" width="9" style="43"/>
    <col min="11820" max="11823" width="3.5" style="43" customWidth="1"/>
    <col min="11824" max="12025" width="9" style="43"/>
    <col min="12026" max="12027" width="8.125" style="43" customWidth="1"/>
    <col min="12028" max="12067" width="3.25" style="43" customWidth="1"/>
    <col min="12068" max="12073" width="10" style="43" customWidth="1"/>
    <col min="12074" max="12074" width="26.125" style="43" customWidth="1"/>
    <col min="12075" max="12075" width="9" style="43"/>
    <col min="12076" max="12079" width="3.5" style="43" customWidth="1"/>
    <col min="12080" max="12281" width="9" style="43"/>
    <col min="12282" max="12283" width="8.125" style="43" customWidth="1"/>
    <col min="12284" max="12323" width="3.25" style="43" customWidth="1"/>
    <col min="12324" max="12329" width="10" style="43" customWidth="1"/>
    <col min="12330" max="12330" width="26.125" style="43" customWidth="1"/>
    <col min="12331" max="12331" width="9" style="43"/>
    <col min="12332" max="12335" width="3.5" style="43" customWidth="1"/>
    <col min="12336" max="12537" width="9" style="43"/>
    <col min="12538" max="12539" width="8.125" style="43" customWidth="1"/>
    <col min="12540" max="12579" width="3.25" style="43" customWidth="1"/>
    <col min="12580" max="12585" width="10" style="43" customWidth="1"/>
    <col min="12586" max="12586" width="26.125" style="43" customWidth="1"/>
    <col min="12587" max="12587" width="9" style="43"/>
    <col min="12588" max="12591" width="3.5" style="43" customWidth="1"/>
    <col min="12592" max="12793" width="9" style="43"/>
    <col min="12794" max="12795" width="8.125" style="43" customWidth="1"/>
    <col min="12796" max="12835" width="3.25" style="43" customWidth="1"/>
    <col min="12836" max="12841" width="10" style="43" customWidth="1"/>
    <col min="12842" max="12842" width="26.125" style="43" customWidth="1"/>
    <col min="12843" max="12843" width="9" style="43"/>
    <col min="12844" max="12847" width="3.5" style="43" customWidth="1"/>
    <col min="12848" max="13049" width="9" style="43"/>
    <col min="13050" max="13051" width="8.125" style="43" customWidth="1"/>
    <col min="13052" max="13091" width="3.25" style="43" customWidth="1"/>
    <col min="13092" max="13097" width="10" style="43" customWidth="1"/>
    <col min="13098" max="13098" width="26.125" style="43" customWidth="1"/>
    <col min="13099" max="13099" width="9" style="43"/>
    <col min="13100" max="13103" width="3.5" style="43" customWidth="1"/>
    <col min="13104" max="13305" width="9" style="43"/>
    <col min="13306" max="13307" width="8.125" style="43" customWidth="1"/>
    <col min="13308" max="13347" width="3.25" style="43" customWidth="1"/>
    <col min="13348" max="13353" width="10" style="43" customWidth="1"/>
    <col min="13354" max="13354" width="26.125" style="43" customWidth="1"/>
    <col min="13355" max="13355" width="9" style="43"/>
    <col min="13356" max="13359" width="3.5" style="43" customWidth="1"/>
    <col min="13360" max="13561" width="9" style="43"/>
    <col min="13562" max="13563" width="8.125" style="43" customWidth="1"/>
    <col min="13564" max="13603" width="3.25" style="43" customWidth="1"/>
    <col min="13604" max="13609" width="10" style="43" customWidth="1"/>
    <col min="13610" max="13610" width="26.125" style="43" customWidth="1"/>
    <col min="13611" max="13611" width="9" style="43"/>
    <col min="13612" max="13615" width="3.5" style="43" customWidth="1"/>
    <col min="13616" max="13817" width="9" style="43"/>
    <col min="13818" max="13819" width="8.125" style="43" customWidth="1"/>
    <col min="13820" max="13859" width="3.25" style="43" customWidth="1"/>
    <col min="13860" max="13865" width="10" style="43" customWidth="1"/>
    <col min="13866" max="13866" width="26.125" style="43" customWidth="1"/>
    <col min="13867" max="13867" width="9" style="43"/>
    <col min="13868" max="13871" width="3.5" style="43" customWidth="1"/>
    <col min="13872" max="14073" width="9" style="43"/>
    <col min="14074" max="14075" width="8.125" style="43" customWidth="1"/>
    <col min="14076" max="14115" width="3.25" style="43" customWidth="1"/>
    <col min="14116" max="14121" width="10" style="43" customWidth="1"/>
    <col min="14122" max="14122" width="26.125" style="43" customWidth="1"/>
    <col min="14123" max="14123" width="9" style="43"/>
    <col min="14124" max="14127" width="3.5" style="43" customWidth="1"/>
    <col min="14128" max="14329" width="9" style="43"/>
    <col min="14330" max="14331" width="8.125" style="43" customWidth="1"/>
    <col min="14332" max="14371" width="3.25" style="43" customWidth="1"/>
    <col min="14372" max="14377" width="10" style="43" customWidth="1"/>
    <col min="14378" max="14378" width="26.125" style="43" customWidth="1"/>
    <col min="14379" max="14379" width="9" style="43"/>
    <col min="14380" max="14383" width="3.5" style="43" customWidth="1"/>
    <col min="14384" max="14585" width="9" style="43"/>
    <col min="14586" max="14587" width="8.125" style="43" customWidth="1"/>
    <col min="14588" max="14627" width="3.25" style="43" customWidth="1"/>
    <col min="14628" max="14633" width="10" style="43" customWidth="1"/>
    <col min="14634" max="14634" width="26.125" style="43" customWidth="1"/>
    <col min="14635" max="14635" width="9" style="43"/>
    <col min="14636" max="14639" width="3.5" style="43" customWidth="1"/>
    <col min="14640" max="14841" width="9" style="43"/>
    <col min="14842" max="14843" width="8.125" style="43" customWidth="1"/>
    <col min="14844" max="14883" width="3.25" style="43" customWidth="1"/>
    <col min="14884" max="14889" width="10" style="43" customWidth="1"/>
    <col min="14890" max="14890" width="26.125" style="43" customWidth="1"/>
    <col min="14891" max="14891" width="9" style="43"/>
    <col min="14892" max="14895" width="3.5" style="43" customWidth="1"/>
    <col min="14896" max="15097" width="9" style="43"/>
    <col min="15098" max="15099" width="8.125" style="43" customWidth="1"/>
    <col min="15100" max="15139" width="3.25" style="43" customWidth="1"/>
    <col min="15140" max="15145" width="10" style="43" customWidth="1"/>
    <col min="15146" max="15146" width="26.125" style="43" customWidth="1"/>
    <col min="15147" max="15147" width="9" style="43"/>
    <col min="15148" max="15151" width="3.5" style="43" customWidth="1"/>
    <col min="15152" max="15353" width="9" style="43"/>
    <col min="15354" max="15355" width="8.125" style="43" customWidth="1"/>
    <col min="15356" max="15395" width="3.25" style="43" customWidth="1"/>
    <col min="15396" max="15401" width="10" style="43" customWidth="1"/>
    <col min="15402" max="15402" width="26.125" style="43" customWidth="1"/>
    <col min="15403" max="15403" width="9" style="43"/>
    <col min="15404" max="15407" width="3.5" style="43" customWidth="1"/>
    <col min="15408" max="15609" width="9" style="43"/>
    <col min="15610" max="15611" width="8.125" style="43" customWidth="1"/>
    <col min="15612" max="15651" width="3.25" style="43" customWidth="1"/>
    <col min="15652" max="15657" width="10" style="43" customWidth="1"/>
    <col min="15658" max="15658" width="26.125" style="43" customWidth="1"/>
    <col min="15659" max="15659" width="9" style="43"/>
    <col min="15660" max="15663" width="3.5" style="43" customWidth="1"/>
    <col min="15664" max="15865" width="9" style="43"/>
    <col min="15866" max="15867" width="8.125" style="43" customWidth="1"/>
    <col min="15868" max="15907" width="3.25" style="43" customWidth="1"/>
    <col min="15908" max="15913" width="10" style="43" customWidth="1"/>
    <col min="15914" max="15914" width="26.125" style="43" customWidth="1"/>
    <col min="15915" max="15915" width="9" style="43"/>
    <col min="15916" max="15919" width="3.5" style="43" customWidth="1"/>
    <col min="15920" max="16121" width="9" style="43"/>
    <col min="16122" max="16123" width="8.125" style="43" customWidth="1"/>
    <col min="16124" max="16163" width="3.25" style="43" customWidth="1"/>
    <col min="16164" max="16169" width="10" style="43" customWidth="1"/>
    <col min="16170" max="16170" width="26.125" style="43" customWidth="1"/>
    <col min="16171" max="16171" width="9" style="43"/>
    <col min="16172" max="16175" width="3.5" style="43" customWidth="1"/>
    <col min="16176" max="16384" width="9" style="43"/>
  </cols>
  <sheetData>
    <row r="1" spans="1:48" ht="42.75" thickBot="1">
      <c r="A1" s="220" t="s">
        <v>183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1"/>
      <c r="AV1" s="221"/>
    </row>
    <row r="2" spans="1:48" ht="27" customHeight="1">
      <c r="A2" s="44"/>
      <c r="B2" s="45" t="s">
        <v>81</v>
      </c>
      <c r="C2" s="234" t="str">
        <f>A4</f>
        <v>武生F</v>
      </c>
      <c r="D2" s="235"/>
      <c r="E2" s="235"/>
      <c r="F2" s="238"/>
      <c r="G2" s="234" t="str">
        <f>A6</f>
        <v>福井中</v>
      </c>
      <c r="H2" s="235"/>
      <c r="I2" s="235"/>
      <c r="J2" s="235"/>
      <c r="K2" s="234" t="str">
        <f>A8</f>
        <v>敦賀F</v>
      </c>
      <c r="L2" s="235"/>
      <c r="M2" s="235"/>
      <c r="N2" s="235"/>
      <c r="O2" s="234" t="str">
        <f>A10</f>
        <v>レインボー</v>
      </c>
      <c r="P2" s="235"/>
      <c r="Q2" s="235"/>
      <c r="R2" s="235"/>
      <c r="S2" s="234" t="str">
        <f>A12</f>
        <v>ノース</v>
      </c>
      <c r="T2" s="235"/>
      <c r="U2" s="235"/>
      <c r="V2" s="235"/>
      <c r="W2" s="234" t="str">
        <f>A14</f>
        <v>TFC</v>
      </c>
      <c r="X2" s="235"/>
      <c r="Y2" s="235"/>
      <c r="Z2" s="235"/>
      <c r="AA2" s="234" t="str">
        <f>A16</f>
        <v>丸岡中</v>
      </c>
      <c r="AB2" s="235"/>
      <c r="AC2" s="235"/>
      <c r="AD2" s="235"/>
      <c r="AE2" s="234" t="str">
        <f>A18</f>
        <v>福井中央F</v>
      </c>
      <c r="AF2" s="235"/>
      <c r="AG2" s="235"/>
      <c r="AH2" s="235"/>
      <c r="AI2" s="234" t="str">
        <f>A20</f>
        <v>丸岡JyⅡ</v>
      </c>
      <c r="AJ2" s="235"/>
      <c r="AK2" s="235"/>
      <c r="AL2" s="238"/>
      <c r="AM2" s="235" t="str">
        <f>A22</f>
        <v>開成中</v>
      </c>
      <c r="AN2" s="235"/>
      <c r="AO2" s="235"/>
      <c r="AP2" s="240"/>
      <c r="AQ2" s="232" t="s">
        <v>83</v>
      </c>
      <c r="AR2" s="222" t="s">
        <v>84</v>
      </c>
      <c r="AS2" s="222" t="s">
        <v>85</v>
      </c>
      <c r="AT2" s="222" t="s">
        <v>86</v>
      </c>
      <c r="AU2" s="224" t="s">
        <v>87</v>
      </c>
      <c r="AV2" s="226" t="s">
        <v>88</v>
      </c>
    </row>
    <row r="3" spans="1:48" ht="27" customHeight="1">
      <c r="A3" s="46" t="s">
        <v>89</v>
      </c>
      <c r="B3" s="47"/>
      <c r="C3" s="236"/>
      <c r="D3" s="237"/>
      <c r="E3" s="237"/>
      <c r="F3" s="239"/>
      <c r="G3" s="236"/>
      <c r="H3" s="237"/>
      <c r="I3" s="237"/>
      <c r="J3" s="237"/>
      <c r="K3" s="236"/>
      <c r="L3" s="237"/>
      <c r="M3" s="237"/>
      <c r="N3" s="237"/>
      <c r="O3" s="236"/>
      <c r="P3" s="237"/>
      <c r="Q3" s="237"/>
      <c r="R3" s="237"/>
      <c r="S3" s="236"/>
      <c r="T3" s="237"/>
      <c r="U3" s="237"/>
      <c r="V3" s="237"/>
      <c r="W3" s="236"/>
      <c r="X3" s="237"/>
      <c r="Y3" s="237"/>
      <c r="Z3" s="237"/>
      <c r="AA3" s="236"/>
      <c r="AB3" s="237"/>
      <c r="AC3" s="237"/>
      <c r="AD3" s="237"/>
      <c r="AE3" s="236"/>
      <c r="AF3" s="237"/>
      <c r="AG3" s="237"/>
      <c r="AH3" s="237"/>
      <c r="AI3" s="236"/>
      <c r="AJ3" s="237"/>
      <c r="AK3" s="237"/>
      <c r="AL3" s="239"/>
      <c r="AM3" s="237"/>
      <c r="AN3" s="237"/>
      <c r="AO3" s="237"/>
      <c r="AP3" s="241"/>
      <c r="AQ3" s="233"/>
      <c r="AR3" s="223"/>
      <c r="AS3" s="223"/>
      <c r="AT3" s="223"/>
      <c r="AU3" s="225"/>
      <c r="AV3" s="227"/>
    </row>
    <row r="4" spans="1:48" ht="27" customHeight="1">
      <c r="A4" s="244" t="s">
        <v>202</v>
      </c>
      <c r="B4" s="245"/>
      <c r="C4" s="29"/>
      <c r="D4" s="30"/>
      <c r="E4" s="30"/>
      <c r="F4" s="31"/>
      <c r="G4" s="29" t="str">
        <f t="shared" ref="G4:G19" si="0">IF(H4="","",IF(H4=J4,"△",IF(H4&gt;J4,"○","●")))</f>
        <v>○</v>
      </c>
      <c r="H4" s="30">
        <v>5</v>
      </c>
      <c r="I4" s="30" t="s">
        <v>90</v>
      </c>
      <c r="J4" s="31">
        <v>0</v>
      </c>
      <c r="K4" s="29" t="str">
        <f t="shared" ref="K4:K19" si="1">IF(L4="","",IF(L4=N4,"△",IF(L4&gt;N4,"○","●")))</f>
        <v>○</v>
      </c>
      <c r="L4" s="30">
        <v>9</v>
      </c>
      <c r="M4" s="30" t="s">
        <v>90</v>
      </c>
      <c r="N4" s="31">
        <v>0</v>
      </c>
      <c r="O4" s="29" t="str">
        <f t="shared" ref="O4:O19" si="2">IF(P4="","",IF(P4=R4,"△",IF(P4&gt;R4,"○","●")))</f>
        <v>●</v>
      </c>
      <c r="P4" s="30">
        <v>0</v>
      </c>
      <c r="Q4" s="30" t="s">
        <v>90</v>
      </c>
      <c r="R4" s="31">
        <v>1</v>
      </c>
      <c r="S4" s="29" t="str">
        <f t="shared" ref="S4:S19" si="3">IF(T4="","",IF(T4=V4,"△",IF(T4&gt;V4,"○","●")))</f>
        <v>○</v>
      </c>
      <c r="T4" s="30">
        <v>5</v>
      </c>
      <c r="U4" s="30" t="s">
        <v>90</v>
      </c>
      <c r="V4" s="31">
        <v>1</v>
      </c>
      <c r="W4" s="29" t="str">
        <f t="shared" ref="W4:W19" si="4">IF(X4="","",IF(X4=Z4,"△",IF(X4&gt;Z4,"○","●")))</f>
        <v>○</v>
      </c>
      <c r="X4" s="30">
        <v>4</v>
      </c>
      <c r="Y4" s="30" t="s">
        <v>90</v>
      </c>
      <c r="Z4" s="31">
        <v>1</v>
      </c>
      <c r="AA4" s="29" t="str">
        <f t="shared" ref="AA4:AA19" si="5">IF(AB4="","",IF(AB4=AD4,"△",IF(AB4&gt;AD4,"○","●")))</f>
        <v>△</v>
      </c>
      <c r="AB4" s="30">
        <v>1</v>
      </c>
      <c r="AC4" s="30" t="s">
        <v>90</v>
      </c>
      <c r="AD4" s="31">
        <v>1</v>
      </c>
      <c r="AE4" s="29" t="str">
        <f t="shared" ref="AE4:AE20" si="6">IF(AF4="","",IF(AF4=AH4,"△",IF(AF4&gt;AH4,"○","●")))</f>
        <v>○</v>
      </c>
      <c r="AF4" s="30">
        <v>3</v>
      </c>
      <c r="AG4" s="30" t="s">
        <v>90</v>
      </c>
      <c r="AH4" s="30">
        <v>0</v>
      </c>
      <c r="AI4" s="29" t="str">
        <f>IF(AJ4="","",IF(AJ4=AL4,"△",IF(AJ4&gt;AL4,"○","●")))</f>
        <v>○</v>
      </c>
      <c r="AJ4" s="30">
        <v>1</v>
      </c>
      <c r="AK4" s="30" t="s">
        <v>90</v>
      </c>
      <c r="AL4" s="31">
        <v>0</v>
      </c>
      <c r="AM4" s="148" t="str">
        <f>IF(AN4="","",IF(AN4=AP4,"△",IF(AN4&gt;AP4,"○","●")))</f>
        <v>○</v>
      </c>
      <c r="AN4" s="30">
        <v>4</v>
      </c>
      <c r="AO4" s="30" t="s">
        <v>90</v>
      </c>
      <c r="AP4" s="32">
        <v>3</v>
      </c>
      <c r="AQ4" s="248">
        <f>COUNTIF(C4:AP5,"○")*3+COUNTIF(C4:AP5,"△")</f>
        <v>47</v>
      </c>
      <c r="AR4" s="250">
        <f>D4+H4+L4+P4+T4+X4+AB4+AF4+D5+H5+L5+P5+T5+X5+AB5+AF5+AJ4+AJ5+AN4+AN5</f>
        <v>68</v>
      </c>
      <c r="AS4" s="242">
        <f>-(F4+J4+N4+R4+V4+Z4+AD4+AH4+F5+J5+N5+R5+V5+Z5+AD5+AH5+AL4+AL5+AP4+AP5)</f>
        <v>-17</v>
      </c>
      <c r="AT4" s="242">
        <f>AR4+AS4</f>
        <v>51</v>
      </c>
      <c r="AU4" s="228">
        <f>RANK(AQ4,$AQ$4:$AQ$22,0)</f>
        <v>2</v>
      </c>
      <c r="AV4" s="230">
        <v>2</v>
      </c>
    </row>
    <row r="5" spans="1:48" ht="27" customHeight="1">
      <c r="A5" s="246"/>
      <c r="B5" s="247"/>
      <c r="C5" s="33"/>
      <c r="D5" s="34"/>
      <c r="E5" s="35"/>
      <c r="F5" s="36"/>
      <c r="G5" s="37" t="str">
        <f t="shared" si="0"/>
        <v>○</v>
      </c>
      <c r="H5" s="34">
        <v>8</v>
      </c>
      <c r="I5" s="35" t="s">
        <v>90</v>
      </c>
      <c r="J5" s="36">
        <v>4</v>
      </c>
      <c r="K5" s="37" t="str">
        <f t="shared" si="1"/>
        <v>○</v>
      </c>
      <c r="L5" s="34">
        <v>7</v>
      </c>
      <c r="M5" s="35" t="s">
        <v>90</v>
      </c>
      <c r="N5" s="36">
        <v>1</v>
      </c>
      <c r="O5" s="37" t="str">
        <f t="shared" si="2"/>
        <v>△</v>
      </c>
      <c r="P5" s="34">
        <v>2</v>
      </c>
      <c r="Q5" s="35" t="s">
        <v>90</v>
      </c>
      <c r="R5" s="36">
        <v>2</v>
      </c>
      <c r="S5" s="37" t="str">
        <f t="shared" si="3"/>
        <v>○</v>
      </c>
      <c r="T5" s="34">
        <v>3</v>
      </c>
      <c r="U5" s="35" t="s">
        <v>90</v>
      </c>
      <c r="V5" s="36">
        <v>1</v>
      </c>
      <c r="W5" s="37" t="str">
        <f t="shared" si="4"/>
        <v>○</v>
      </c>
      <c r="X5" s="34">
        <v>2</v>
      </c>
      <c r="Y5" s="35" t="s">
        <v>90</v>
      </c>
      <c r="Z5" s="36">
        <v>0</v>
      </c>
      <c r="AA5" s="37" t="str">
        <f t="shared" si="5"/>
        <v>○</v>
      </c>
      <c r="AB5" s="34">
        <v>3</v>
      </c>
      <c r="AC5" s="35" t="s">
        <v>90</v>
      </c>
      <c r="AD5" s="36">
        <v>0</v>
      </c>
      <c r="AE5" s="37" t="str">
        <f t="shared" si="6"/>
        <v>○</v>
      </c>
      <c r="AF5" s="34">
        <v>4</v>
      </c>
      <c r="AG5" s="35" t="s">
        <v>90</v>
      </c>
      <c r="AH5" s="36">
        <v>0</v>
      </c>
      <c r="AI5" s="37" t="str">
        <f t="shared" ref="AI5:AI19" si="7">IF(AJ5="","",IF(AJ5=AL5,"△",IF(AJ5&gt;AL5,"○","●")))</f>
        <v>○</v>
      </c>
      <c r="AJ5" s="34">
        <v>4</v>
      </c>
      <c r="AK5" s="35" t="s">
        <v>90</v>
      </c>
      <c r="AL5" s="149">
        <v>2</v>
      </c>
      <c r="AM5" s="150" t="str">
        <f t="shared" ref="AM5:AM20" si="8">IF(AN5="","",IF(AN5=AP5,"△",IF(AN5&gt;AP5,"○","●")))</f>
        <v>○</v>
      </c>
      <c r="AN5" s="34">
        <v>3</v>
      </c>
      <c r="AO5" s="35" t="s">
        <v>90</v>
      </c>
      <c r="AP5" s="38">
        <v>0</v>
      </c>
      <c r="AQ5" s="253"/>
      <c r="AR5" s="251"/>
      <c r="AS5" s="252"/>
      <c r="AT5" s="252"/>
      <c r="AU5" s="229"/>
      <c r="AV5" s="231"/>
    </row>
    <row r="6" spans="1:48" ht="27" customHeight="1">
      <c r="A6" s="244" t="s">
        <v>203</v>
      </c>
      <c r="B6" s="245"/>
      <c r="C6" s="29" t="str">
        <f t="shared" ref="C6:C19" si="9">IF(D6="","",IF(D6=F6,"△",IF(D6&gt;F6,"○","●")))</f>
        <v>●</v>
      </c>
      <c r="D6" s="30">
        <v>0</v>
      </c>
      <c r="E6" s="30" t="s">
        <v>90</v>
      </c>
      <c r="F6" s="31">
        <v>5</v>
      </c>
      <c r="G6" s="29" t="str">
        <f t="shared" si="0"/>
        <v/>
      </c>
      <c r="H6" s="30"/>
      <c r="I6" s="30"/>
      <c r="J6" s="31"/>
      <c r="K6" s="29" t="str">
        <f t="shared" si="1"/>
        <v>○</v>
      </c>
      <c r="L6" s="30">
        <v>2</v>
      </c>
      <c r="M6" s="30" t="s">
        <v>90</v>
      </c>
      <c r="N6" s="31">
        <v>0</v>
      </c>
      <c r="O6" s="29" t="str">
        <f t="shared" si="2"/>
        <v>●</v>
      </c>
      <c r="P6" s="30">
        <v>2</v>
      </c>
      <c r="Q6" s="30" t="s">
        <v>90</v>
      </c>
      <c r="R6" s="31">
        <v>5</v>
      </c>
      <c r="S6" s="29" t="str">
        <f t="shared" si="3"/>
        <v>○</v>
      </c>
      <c r="T6" s="30">
        <v>5</v>
      </c>
      <c r="U6" s="30" t="s">
        <v>90</v>
      </c>
      <c r="V6" s="31">
        <v>2</v>
      </c>
      <c r="W6" s="29" t="str">
        <f t="shared" si="4"/>
        <v>○</v>
      </c>
      <c r="X6" s="30">
        <v>4</v>
      </c>
      <c r="Y6" s="30" t="s">
        <v>90</v>
      </c>
      <c r="Z6" s="31">
        <v>1</v>
      </c>
      <c r="AA6" s="29" t="str">
        <f t="shared" si="5"/>
        <v>△</v>
      </c>
      <c r="AB6" s="30">
        <v>0</v>
      </c>
      <c r="AC6" s="30" t="s">
        <v>90</v>
      </c>
      <c r="AD6" s="31">
        <v>0</v>
      </c>
      <c r="AE6" s="29" t="str">
        <f t="shared" si="6"/>
        <v>○</v>
      </c>
      <c r="AF6" s="30">
        <v>4</v>
      </c>
      <c r="AG6" s="30" t="s">
        <v>90</v>
      </c>
      <c r="AH6" s="30">
        <v>1</v>
      </c>
      <c r="AI6" s="29" t="str">
        <f t="shared" si="7"/>
        <v>○</v>
      </c>
      <c r="AJ6" s="30">
        <v>3</v>
      </c>
      <c r="AK6" s="30" t="s">
        <v>90</v>
      </c>
      <c r="AL6" s="31">
        <v>1</v>
      </c>
      <c r="AM6" s="148" t="str">
        <f t="shared" si="8"/>
        <v>●</v>
      </c>
      <c r="AN6" s="30">
        <v>0</v>
      </c>
      <c r="AO6" s="30" t="s">
        <v>90</v>
      </c>
      <c r="AP6" s="32">
        <v>2</v>
      </c>
      <c r="AQ6" s="248">
        <f>COUNTIF(C6:AP7,"○")*3+COUNTIF(C6:AP7,"△")</f>
        <v>28</v>
      </c>
      <c r="AR6" s="250">
        <f>D6+H6+L6+P6+T6+X6+AB6+AF6+D7+H7+L7+P7+T7+X7+AB7+AF7+AJ6+AJ7+AN6+AN7</f>
        <v>49</v>
      </c>
      <c r="AS6" s="242">
        <f>-(F6+J6+N6+R6+V6+Z6+AD6+AH6+F7+J7+N7+R7+V7+Z7+AD7+AH7+AL6+AL7+AP6+AP7)</f>
        <v>-45</v>
      </c>
      <c r="AT6" s="242">
        <f>AR6+AS6</f>
        <v>4</v>
      </c>
      <c r="AU6" s="228">
        <f>RANK(AQ6,$AQ$4:$AQ$22,0)</f>
        <v>4</v>
      </c>
      <c r="AV6" s="230">
        <v>4</v>
      </c>
    </row>
    <row r="7" spans="1:48" ht="27" customHeight="1">
      <c r="A7" s="254"/>
      <c r="B7" s="255"/>
      <c r="C7" s="37" t="str">
        <f t="shared" si="9"/>
        <v>●</v>
      </c>
      <c r="D7" s="34">
        <v>4</v>
      </c>
      <c r="E7" s="35" t="s">
        <v>90</v>
      </c>
      <c r="F7" s="36">
        <v>8</v>
      </c>
      <c r="G7" s="37" t="str">
        <f t="shared" si="0"/>
        <v/>
      </c>
      <c r="H7" s="34"/>
      <c r="I7" s="35"/>
      <c r="J7" s="36"/>
      <c r="K7" s="37" t="str">
        <f t="shared" si="1"/>
        <v>●</v>
      </c>
      <c r="L7" s="34">
        <v>5</v>
      </c>
      <c r="M7" s="35" t="s">
        <v>90</v>
      </c>
      <c r="N7" s="36">
        <v>6</v>
      </c>
      <c r="O7" s="37" t="str">
        <f t="shared" si="2"/>
        <v>●</v>
      </c>
      <c r="P7" s="34">
        <v>0</v>
      </c>
      <c r="Q7" s="35" t="s">
        <v>90</v>
      </c>
      <c r="R7" s="36">
        <v>2</v>
      </c>
      <c r="S7" s="37" t="str">
        <f t="shared" si="3"/>
        <v>○</v>
      </c>
      <c r="T7" s="34">
        <v>8</v>
      </c>
      <c r="U7" s="35" t="s">
        <v>90</v>
      </c>
      <c r="V7" s="36">
        <v>0</v>
      </c>
      <c r="W7" s="37" t="str">
        <f t="shared" si="4"/>
        <v>○</v>
      </c>
      <c r="X7" s="34">
        <v>3</v>
      </c>
      <c r="Y7" s="35" t="s">
        <v>90</v>
      </c>
      <c r="Z7" s="36">
        <v>1</v>
      </c>
      <c r="AA7" s="37" t="str">
        <f t="shared" si="5"/>
        <v>●</v>
      </c>
      <c r="AB7" s="34">
        <v>1</v>
      </c>
      <c r="AC7" s="35" t="s">
        <v>90</v>
      </c>
      <c r="AD7" s="36">
        <v>2</v>
      </c>
      <c r="AE7" s="37" t="str">
        <f t="shared" si="6"/>
        <v>○</v>
      </c>
      <c r="AF7" s="34">
        <v>3</v>
      </c>
      <c r="AG7" s="35" t="s">
        <v>90</v>
      </c>
      <c r="AH7" s="36">
        <v>2</v>
      </c>
      <c r="AI7" s="37" t="str">
        <f t="shared" si="7"/>
        <v>○</v>
      </c>
      <c r="AJ7" s="34">
        <v>5</v>
      </c>
      <c r="AK7" s="35" t="s">
        <v>90</v>
      </c>
      <c r="AL7" s="149">
        <v>3</v>
      </c>
      <c r="AM7" s="150" t="str">
        <f t="shared" si="8"/>
        <v>●</v>
      </c>
      <c r="AN7" s="34">
        <v>0</v>
      </c>
      <c r="AO7" s="35" t="s">
        <v>90</v>
      </c>
      <c r="AP7" s="38">
        <v>4</v>
      </c>
      <c r="AQ7" s="253"/>
      <c r="AR7" s="251"/>
      <c r="AS7" s="252"/>
      <c r="AT7" s="252"/>
      <c r="AU7" s="229"/>
      <c r="AV7" s="231"/>
    </row>
    <row r="8" spans="1:48" ht="27" customHeight="1">
      <c r="A8" s="246" t="s">
        <v>204</v>
      </c>
      <c r="B8" s="247"/>
      <c r="C8" s="29" t="str">
        <f t="shared" si="9"/>
        <v>●</v>
      </c>
      <c r="D8" s="30">
        <v>0</v>
      </c>
      <c r="E8" s="30" t="s">
        <v>90</v>
      </c>
      <c r="F8" s="31">
        <v>9</v>
      </c>
      <c r="G8" s="29" t="str">
        <f t="shared" si="0"/>
        <v>●</v>
      </c>
      <c r="H8" s="30">
        <v>0</v>
      </c>
      <c r="I8" s="30" t="s">
        <v>90</v>
      </c>
      <c r="J8" s="31">
        <v>2</v>
      </c>
      <c r="K8" s="29" t="str">
        <f t="shared" si="1"/>
        <v/>
      </c>
      <c r="L8" s="30"/>
      <c r="M8" s="30"/>
      <c r="N8" s="31"/>
      <c r="O8" s="29" t="str">
        <f t="shared" si="2"/>
        <v>●</v>
      </c>
      <c r="P8" s="30">
        <v>1</v>
      </c>
      <c r="Q8" s="30" t="s">
        <v>90</v>
      </c>
      <c r="R8" s="31">
        <v>7</v>
      </c>
      <c r="S8" s="29" t="str">
        <f t="shared" si="3"/>
        <v>△</v>
      </c>
      <c r="T8" s="30">
        <v>3</v>
      </c>
      <c r="U8" s="30" t="s">
        <v>90</v>
      </c>
      <c r="V8" s="31">
        <v>3</v>
      </c>
      <c r="W8" s="29" t="str">
        <f t="shared" si="4"/>
        <v>●</v>
      </c>
      <c r="X8" s="30">
        <v>0</v>
      </c>
      <c r="Y8" s="30" t="s">
        <v>90</v>
      </c>
      <c r="Z8" s="31">
        <v>12</v>
      </c>
      <c r="AA8" s="29" t="str">
        <f t="shared" si="5"/>
        <v>●</v>
      </c>
      <c r="AB8" s="30">
        <v>0</v>
      </c>
      <c r="AC8" s="30" t="s">
        <v>90</v>
      </c>
      <c r="AD8" s="31">
        <v>4</v>
      </c>
      <c r="AE8" s="29" t="str">
        <f t="shared" si="6"/>
        <v>○</v>
      </c>
      <c r="AF8" s="30">
        <v>3</v>
      </c>
      <c r="AG8" s="30" t="s">
        <v>90</v>
      </c>
      <c r="AH8" s="30">
        <v>2</v>
      </c>
      <c r="AI8" s="29" t="str">
        <f t="shared" si="7"/>
        <v>●</v>
      </c>
      <c r="AJ8" s="30">
        <v>3</v>
      </c>
      <c r="AK8" s="30" t="s">
        <v>90</v>
      </c>
      <c r="AL8" s="31">
        <v>5</v>
      </c>
      <c r="AM8" s="148" t="str">
        <f t="shared" si="8"/>
        <v>●</v>
      </c>
      <c r="AN8" s="30">
        <v>2</v>
      </c>
      <c r="AO8" s="30" t="s">
        <v>90</v>
      </c>
      <c r="AP8" s="32">
        <v>8</v>
      </c>
      <c r="AQ8" s="248">
        <f>COUNTIF(C8:AP9,"○")*3+COUNTIF(C8:AP9,"△")</f>
        <v>8</v>
      </c>
      <c r="AR8" s="250">
        <f>D8+H8+L8+P8+T8+X8+AB8+AF8+D9+H9+L9+P9+T9+X9+AB9+AF9+AJ8+AJ9+AN8+AN9</f>
        <v>30</v>
      </c>
      <c r="AS8" s="242">
        <f>-(F8+J8+N8+R8+V8+Z8+AD8+AH8+F9+J9+N9+R9+V9+Z9+AD9+AH9+AL8+AL9+AP8+AP9)</f>
        <v>-94</v>
      </c>
      <c r="AT8" s="242">
        <f>AR8+AS8</f>
        <v>-64</v>
      </c>
      <c r="AU8" s="228">
        <f>RANK(AQ8,$AQ$4:$AQ$22,0)</f>
        <v>9</v>
      </c>
      <c r="AV8" s="230">
        <v>9</v>
      </c>
    </row>
    <row r="9" spans="1:48" ht="27" customHeight="1">
      <c r="A9" s="246"/>
      <c r="B9" s="247"/>
      <c r="C9" s="37" t="str">
        <f t="shared" si="9"/>
        <v>●</v>
      </c>
      <c r="D9" s="34">
        <v>1</v>
      </c>
      <c r="E9" s="35" t="s">
        <v>90</v>
      </c>
      <c r="F9" s="36">
        <v>7</v>
      </c>
      <c r="G9" s="37" t="str">
        <f t="shared" si="0"/>
        <v>○</v>
      </c>
      <c r="H9" s="34">
        <v>6</v>
      </c>
      <c r="I9" s="35" t="s">
        <v>90</v>
      </c>
      <c r="J9" s="36">
        <v>5</v>
      </c>
      <c r="K9" s="37" t="str">
        <f t="shared" si="1"/>
        <v/>
      </c>
      <c r="L9" s="34"/>
      <c r="M9" s="35"/>
      <c r="N9" s="36"/>
      <c r="O9" s="37" t="str">
        <f t="shared" si="2"/>
        <v>●</v>
      </c>
      <c r="P9" s="34">
        <v>1</v>
      </c>
      <c r="Q9" s="35" t="s">
        <v>90</v>
      </c>
      <c r="R9" s="36">
        <v>3</v>
      </c>
      <c r="S9" s="37" t="str">
        <f t="shared" si="3"/>
        <v>●</v>
      </c>
      <c r="T9" s="34">
        <v>1</v>
      </c>
      <c r="U9" s="35" t="s">
        <v>90</v>
      </c>
      <c r="V9" s="36">
        <v>3</v>
      </c>
      <c r="W9" s="37" t="str">
        <f t="shared" si="4"/>
        <v>●</v>
      </c>
      <c r="X9" s="34">
        <v>4</v>
      </c>
      <c r="Y9" s="35" t="s">
        <v>90</v>
      </c>
      <c r="Z9" s="36">
        <v>8</v>
      </c>
      <c r="AA9" s="37" t="str">
        <f t="shared" si="5"/>
        <v>●</v>
      </c>
      <c r="AB9" s="34">
        <v>0</v>
      </c>
      <c r="AC9" s="35" t="s">
        <v>90</v>
      </c>
      <c r="AD9" s="36">
        <v>3</v>
      </c>
      <c r="AE9" s="37" t="str">
        <f t="shared" si="6"/>
        <v>●</v>
      </c>
      <c r="AF9" s="34">
        <v>1</v>
      </c>
      <c r="AG9" s="35" t="s">
        <v>90</v>
      </c>
      <c r="AH9" s="36">
        <v>2</v>
      </c>
      <c r="AI9" s="37" t="str">
        <f t="shared" si="7"/>
        <v>●</v>
      </c>
      <c r="AJ9" s="34">
        <v>1</v>
      </c>
      <c r="AK9" s="35" t="s">
        <v>90</v>
      </c>
      <c r="AL9" s="149">
        <v>8</v>
      </c>
      <c r="AM9" s="150" t="str">
        <f t="shared" si="8"/>
        <v>△</v>
      </c>
      <c r="AN9" s="34">
        <v>3</v>
      </c>
      <c r="AO9" s="35" t="s">
        <v>90</v>
      </c>
      <c r="AP9" s="38">
        <v>3</v>
      </c>
      <c r="AQ9" s="253"/>
      <c r="AR9" s="251"/>
      <c r="AS9" s="252"/>
      <c r="AT9" s="252"/>
      <c r="AU9" s="229"/>
      <c r="AV9" s="231"/>
    </row>
    <row r="10" spans="1:48" ht="27" customHeight="1">
      <c r="A10" s="244" t="s">
        <v>205</v>
      </c>
      <c r="B10" s="245"/>
      <c r="C10" s="29" t="str">
        <f t="shared" si="9"/>
        <v>○</v>
      </c>
      <c r="D10" s="30">
        <v>1</v>
      </c>
      <c r="E10" s="30" t="s">
        <v>90</v>
      </c>
      <c r="F10" s="31">
        <v>0</v>
      </c>
      <c r="G10" s="29" t="str">
        <f t="shared" si="0"/>
        <v>○</v>
      </c>
      <c r="H10" s="30">
        <v>5</v>
      </c>
      <c r="I10" s="30" t="s">
        <v>90</v>
      </c>
      <c r="J10" s="31">
        <v>2</v>
      </c>
      <c r="K10" s="29" t="str">
        <f t="shared" si="1"/>
        <v>○</v>
      </c>
      <c r="L10" s="30">
        <v>7</v>
      </c>
      <c r="M10" s="30" t="s">
        <v>90</v>
      </c>
      <c r="N10" s="31">
        <v>1</v>
      </c>
      <c r="O10" s="29" t="str">
        <f t="shared" si="2"/>
        <v/>
      </c>
      <c r="P10" s="30"/>
      <c r="Q10" s="30"/>
      <c r="R10" s="31"/>
      <c r="S10" s="29" t="str">
        <f t="shared" si="3"/>
        <v>○</v>
      </c>
      <c r="T10" s="30">
        <v>4</v>
      </c>
      <c r="U10" s="30" t="s">
        <v>90</v>
      </c>
      <c r="V10" s="31">
        <v>0</v>
      </c>
      <c r="W10" s="29" t="str">
        <f t="shared" si="4"/>
        <v>○</v>
      </c>
      <c r="X10" s="30">
        <v>5</v>
      </c>
      <c r="Y10" s="30" t="s">
        <v>90</v>
      </c>
      <c r="Z10" s="31">
        <v>0</v>
      </c>
      <c r="AA10" s="29" t="str">
        <f t="shared" si="5"/>
        <v>○</v>
      </c>
      <c r="AB10" s="30">
        <v>4</v>
      </c>
      <c r="AC10" s="30" t="s">
        <v>90</v>
      </c>
      <c r="AD10" s="31">
        <v>1</v>
      </c>
      <c r="AE10" s="29" t="str">
        <f t="shared" si="6"/>
        <v>○</v>
      </c>
      <c r="AF10" s="30">
        <v>5</v>
      </c>
      <c r="AG10" s="30" t="s">
        <v>90</v>
      </c>
      <c r="AH10" s="30">
        <v>0</v>
      </c>
      <c r="AI10" s="29" t="str">
        <f t="shared" si="7"/>
        <v>○</v>
      </c>
      <c r="AJ10" s="30">
        <v>5</v>
      </c>
      <c r="AK10" s="30" t="s">
        <v>90</v>
      </c>
      <c r="AL10" s="31">
        <v>1</v>
      </c>
      <c r="AM10" s="148" t="str">
        <f t="shared" si="8"/>
        <v>○</v>
      </c>
      <c r="AN10" s="30">
        <v>7</v>
      </c>
      <c r="AO10" s="30" t="s">
        <v>90</v>
      </c>
      <c r="AP10" s="32">
        <v>0</v>
      </c>
      <c r="AQ10" s="248">
        <f>COUNTIF(C10:AP11,"○")*3+COUNTIF(C10:AP11,"△")</f>
        <v>52</v>
      </c>
      <c r="AR10" s="250">
        <f>D10+H10+L10+P10+T10+X10+AB10+AF10+D11+H11+L11+P11+T11+X11+AB11+AF11+AJ10+AJ11+AN10+AN11</f>
        <v>76</v>
      </c>
      <c r="AS10" s="242">
        <f>-(F10+J10+N10+R10+V10+Z10+AD10+AH10+F11+J11+N11+R11+V11+Z11+AD11+AH11+AL10+AL11+AP10+AP11)</f>
        <v>-10</v>
      </c>
      <c r="AT10" s="242">
        <f>AR10+AS10</f>
        <v>66</v>
      </c>
      <c r="AU10" s="228">
        <f>RANK(AQ10,$AQ$4:$AQ$22,0)</f>
        <v>1</v>
      </c>
      <c r="AV10" s="230">
        <v>1</v>
      </c>
    </row>
    <row r="11" spans="1:48" ht="27" customHeight="1">
      <c r="A11" s="254"/>
      <c r="B11" s="255"/>
      <c r="C11" s="37" t="str">
        <f t="shared" si="9"/>
        <v>△</v>
      </c>
      <c r="D11" s="34">
        <v>2</v>
      </c>
      <c r="E11" s="35" t="s">
        <v>90</v>
      </c>
      <c r="F11" s="36">
        <v>2</v>
      </c>
      <c r="G11" s="37" t="str">
        <f t="shared" si="0"/>
        <v>○</v>
      </c>
      <c r="H11" s="34">
        <v>2</v>
      </c>
      <c r="I11" s="35" t="s">
        <v>90</v>
      </c>
      <c r="J11" s="36">
        <v>0</v>
      </c>
      <c r="K11" s="37" t="str">
        <f t="shared" si="1"/>
        <v>○</v>
      </c>
      <c r="L11" s="34">
        <v>3</v>
      </c>
      <c r="M11" s="35" t="s">
        <v>90</v>
      </c>
      <c r="N11" s="36">
        <v>1</v>
      </c>
      <c r="O11" s="37" t="str">
        <f t="shared" si="2"/>
        <v/>
      </c>
      <c r="P11" s="34"/>
      <c r="Q11" s="35"/>
      <c r="R11" s="36"/>
      <c r="S11" s="37" t="str">
        <f t="shared" si="3"/>
        <v>○</v>
      </c>
      <c r="T11" s="34">
        <v>3</v>
      </c>
      <c r="U11" s="35" t="s">
        <v>90</v>
      </c>
      <c r="V11" s="36">
        <v>2</v>
      </c>
      <c r="W11" s="37" t="str">
        <f t="shared" si="4"/>
        <v>○</v>
      </c>
      <c r="X11" s="34">
        <v>2</v>
      </c>
      <c r="Y11" s="35" t="s">
        <v>90</v>
      </c>
      <c r="Z11" s="36">
        <v>0</v>
      </c>
      <c r="AA11" s="37" t="str">
        <f t="shared" si="5"/>
        <v>○</v>
      </c>
      <c r="AB11" s="34">
        <v>2</v>
      </c>
      <c r="AC11" s="35" t="s">
        <v>90</v>
      </c>
      <c r="AD11" s="36">
        <v>0</v>
      </c>
      <c r="AE11" s="37" t="str">
        <f t="shared" si="6"/>
        <v>○</v>
      </c>
      <c r="AF11" s="34">
        <v>7</v>
      </c>
      <c r="AG11" s="35" t="s">
        <v>90</v>
      </c>
      <c r="AH11" s="36">
        <v>0</v>
      </c>
      <c r="AI11" s="37" t="str">
        <f t="shared" si="7"/>
        <v>○</v>
      </c>
      <c r="AJ11" s="34">
        <v>6</v>
      </c>
      <c r="AK11" s="35" t="s">
        <v>90</v>
      </c>
      <c r="AL11" s="149">
        <v>0</v>
      </c>
      <c r="AM11" s="150" t="str">
        <f t="shared" si="8"/>
        <v>○</v>
      </c>
      <c r="AN11" s="34">
        <v>6</v>
      </c>
      <c r="AO11" s="35" t="s">
        <v>90</v>
      </c>
      <c r="AP11" s="38">
        <v>0</v>
      </c>
      <c r="AQ11" s="253"/>
      <c r="AR11" s="251"/>
      <c r="AS11" s="252"/>
      <c r="AT11" s="252"/>
      <c r="AU11" s="229"/>
      <c r="AV11" s="231"/>
    </row>
    <row r="12" spans="1:48" ht="27" customHeight="1">
      <c r="A12" s="246" t="s">
        <v>206</v>
      </c>
      <c r="B12" s="247"/>
      <c r="C12" s="29" t="str">
        <f t="shared" si="9"/>
        <v>●</v>
      </c>
      <c r="D12" s="30">
        <v>1</v>
      </c>
      <c r="E12" s="30" t="s">
        <v>90</v>
      </c>
      <c r="F12" s="31">
        <v>5</v>
      </c>
      <c r="G12" s="29" t="str">
        <f t="shared" si="0"/>
        <v>●</v>
      </c>
      <c r="H12" s="30">
        <v>2</v>
      </c>
      <c r="I12" s="30" t="s">
        <v>90</v>
      </c>
      <c r="J12" s="31">
        <v>5</v>
      </c>
      <c r="K12" s="29" t="str">
        <f t="shared" si="1"/>
        <v>△</v>
      </c>
      <c r="L12" s="30">
        <v>3</v>
      </c>
      <c r="M12" s="30" t="s">
        <v>90</v>
      </c>
      <c r="N12" s="31">
        <v>3</v>
      </c>
      <c r="O12" s="29" t="str">
        <f t="shared" si="2"/>
        <v>●</v>
      </c>
      <c r="P12" s="30">
        <v>0</v>
      </c>
      <c r="Q12" s="30" t="s">
        <v>90</v>
      </c>
      <c r="R12" s="31">
        <v>4</v>
      </c>
      <c r="S12" s="29" t="str">
        <f t="shared" si="3"/>
        <v/>
      </c>
      <c r="T12" s="30"/>
      <c r="U12" s="30"/>
      <c r="V12" s="31"/>
      <c r="W12" s="29" t="str">
        <f t="shared" si="4"/>
        <v>●</v>
      </c>
      <c r="X12" s="30">
        <v>2</v>
      </c>
      <c r="Y12" s="30" t="s">
        <v>90</v>
      </c>
      <c r="Z12" s="31">
        <v>3</v>
      </c>
      <c r="AA12" s="29" t="str">
        <f t="shared" si="5"/>
        <v>○</v>
      </c>
      <c r="AB12" s="30">
        <v>6</v>
      </c>
      <c r="AC12" s="30" t="s">
        <v>90</v>
      </c>
      <c r="AD12" s="31">
        <v>1</v>
      </c>
      <c r="AE12" s="29" t="str">
        <f t="shared" si="6"/>
        <v>△</v>
      </c>
      <c r="AF12" s="30">
        <v>2</v>
      </c>
      <c r="AG12" s="30" t="s">
        <v>90</v>
      </c>
      <c r="AH12" s="30">
        <v>2</v>
      </c>
      <c r="AI12" s="29" t="str">
        <f t="shared" si="7"/>
        <v>●</v>
      </c>
      <c r="AJ12" s="30">
        <v>0</v>
      </c>
      <c r="AK12" s="30" t="s">
        <v>90</v>
      </c>
      <c r="AL12" s="31">
        <v>6</v>
      </c>
      <c r="AM12" s="148" t="str">
        <f t="shared" si="8"/>
        <v>●</v>
      </c>
      <c r="AN12" s="30">
        <v>0</v>
      </c>
      <c r="AO12" s="30" t="s">
        <v>90</v>
      </c>
      <c r="AP12" s="32">
        <v>6</v>
      </c>
      <c r="AQ12" s="248">
        <f>COUNTIF(C12:AP13,"○")*3+COUNTIF(C12:AP13,"△")</f>
        <v>15</v>
      </c>
      <c r="AR12" s="250">
        <f>D12+H12+L12+P12+T12+X12+AB12+AF12+D13+H13+L13+P13+T13+X13+AB13+AF13+AJ12+AJ13+AN12+AN13</f>
        <v>34</v>
      </c>
      <c r="AS12" s="242">
        <f>-(F12+J12+N12+R12+V12+Z12+AD12+AH12+F13+J13+N13+R13+V13+Z13+AD13+AH13+AL12+AL13+AP12+AP13)</f>
        <v>-60</v>
      </c>
      <c r="AT12" s="242">
        <f>AR12+AS12</f>
        <v>-26</v>
      </c>
      <c r="AU12" s="228">
        <f>RANK(AQ12,$AQ$4:$AQ$22,0)</f>
        <v>8</v>
      </c>
      <c r="AV12" s="230">
        <v>8</v>
      </c>
    </row>
    <row r="13" spans="1:48" ht="27" customHeight="1">
      <c r="A13" s="246"/>
      <c r="B13" s="247"/>
      <c r="C13" s="37" t="str">
        <f t="shared" si="9"/>
        <v>●</v>
      </c>
      <c r="D13" s="34">
        <v>1</v>
      </c>
      <c r="E13" s="35" t="s">
        <v>90</v>
      </c>
      <c r="F13" s="36">
        <v>3</v>
      </c>
      <c r="G13" s="37" t="str">
        <f t="shared" si="0"/>
        <v>●</v>
      </c>
      <c r="H13" s="34">
        <v>0</v>
      </c>
      <c r="I13" s="35" t="s">
        <v>90</v>
      </c>
      <c r="J13" s="36">
        <v>8</v>
      </c>
      <c r="K13" s="37" t="str">
        <f t="shared" si="1"/>
        <v>○</v>
      </c>
      <c r="L13" s="34">
        <v>3</v>
      </c>
      <c r="M13" s="35" t="s">
        <v>90</v>
      </c>
      <c r="N13" s="36">
        <v>1</v>
      </c>
      <c r="O13" s="37" t="str">
        <f t="shared" si="2"/>
        <v>●</v>
      </c>
      <c r="P13" s="34">
        <v>2</v>
      </c>
      <c r="Q13" s="35" t="s">
        <v>90</v>
      </c>
      <c r="R13" s="36">
        <v>3</v>
      </c>
      <c r="S13" s="37" t="str">
        <f t="shared" si="3"/>
        <v/>
      </c>
      <c r="T13" s="34"/>
      <c r="U13" s="35"/>
      <c r="V13" s="36"/>
      <c r="W13" s="37" t="str">
        <f t="shared" si="4"/>
        <v>●</v>
      </c>
      <c r="X13" s="34">
        <v>3</v>
      </c>
      <c r="Y13" s="35" t="s">
        <v>90</v>
      </c>
      <c r="Z13" s="36">
        <v>4</v>
      </c>
      <c r="AA13" s="37" t="str">
        <f t="shared" si="5"/>
        <v>△</v>
      </c>
      <c r="AB13" s="34">
        <v>0</v>
      </c>
      <c r="AC13" s="35" t="s">
        <v>90</v>
      </c>
      <c r="AD13" s="36">
        <v>0</v>
      </c>
      <c r="AE13" s="37" t="str">
        <f t="shared" si="6"/>
        <v>○</v>
      </c>
      <c r="AF13" s="34">
        <v>3</v>
      </c>
      <c r="AG13" s="35" t="s">
        <v>90</v>
      </c>
      <c r="AH13" s="36">
        <v>2</v>
      </c>
      <c r="AI13" s="37" t="str">
        <f t="shared" si="7"/>
        <v>○</v>
      </c>
      <c r="AJ13" s="34">
        <v>5</v>
      </c>
      <c r="AK13" s="35" t="s">
        <v>90</v>
      </c>
      <c r="AL13" s="149">
        <v>1</v>
      </c>
      <c r="AM13" s="150" t="str">
        <f t="shared" si="8"/>
        <v>●</v>
      </c>
      <c r="AN13" s="34">
        <v>1</v>
      </c>
      <c r="AO13" s="35" t="s">
        <v>90</v>
      </c>
      <c r="AP13" s="38">
        <v>3</v>
      </c>
      <c r="AQ13" s="253"/>
      <c r="AR13" s="251"/>
      <c r="AS13" s="252"/>
      <c r="AT13" s="252"/>
      <c r="AU13" s="229"/>
      <c r="AV13" s="231"/>
    </row>
    <row r="14" spans="1:48" ht="27" customHeight="1">
      <c r="A14" s="244" t="s">
        <v>207</v>
      </c>
      <c r="B14" s="245"/>
      <c r="C14" s="29" t="str">
        <f t="shared" si="9"/>
        <v>●</v>
      </c>
      <c r="D14" s="30">
        <v>1</v>
      </c>
      <c r="E14" s="30" t="s">
        <v>90</v>
      </c>
      <c r="F14" s="31">
        <v>4</v>
      </c>
      <c r="G14" s="29" t="str">
        <f t="shared" si="0"/>
        <v>●</v>
      </c>
      <c r="H14" s="30">
        <v>1</v>
      </c>
      <c r="I14" s="30" t="s">
        <v>90</v>
      </c>
      <c r="J14" s="31">
        <v>4</v>
      </c>
      <c r="K14" s="29" t="str">
        <f t="shared" si="1"/>
        <v>○</v>
      </c>
      <c r="L14" s="30">
        <v>12</v>
      </c>
      <c r="M14" s="30" t="s">
        <v>90</v>
      </c>
      <c r="N14" s="31">
        <v>0</v>
      </c>
      <c r="O14" s="29" t="str">
        <f t="shared" si="2"/>
        <v>●</v>
      </c>
      <c r="P14" s="30">
        <v>0</v>
      </c>
      <c r="Q14" s="30" t="s">
        <v>90</v>
      </c>
      <c r="R14" s="31">
        <v>5</v>
      </c>
      <c r="S14" s="29" t="s">
        <v>208</v>
      </c>
      <c r="T14" s="30">
        <v>3</v>
      </c>
      <c r="U14" s="30" t="s">
        <v>90</v>
      </c>
      <c r="V14" s="31">
        <v>2</v>
      </c>
      <c r="W14" s="29" t="str">
        <f t="shared" si="4"/>
        <v/>
      </c>
      <c r="X14" s="30"/>
      <c r="Y14" s="30"/>
      <c r="Z14" s="31"/>
      <c r="AA14" s="29" t="str">
        <f t="shared" si="5"/>
        <v>●</v>
      </c>
      <c r="AB14" s="30">
        <v>3</v>
      </c>
      <c r="AC14" s="30" t="s">
        <v>90</v>
      </c>
      <c r="AD14" s="31">
        <v>4</v>
      </c>
      <c r="AE14" s="29" t="str">
        <f t="shared" si="6"/>
        <v>○</v>
      </c>
      <c r="AF14" s="30">
        <v>3</v>
      </c>
      <c r="AG14" s="30" t="s">
        <v>90</v>
      </c>
      <c r="AH14" s="30">
        <v>1</v>
      </c>
      <c r="AI14" s="29" t="str">
        <f t="shared" si="7"/>
        <v>○</v>
      </c>
      <c r="AJ14" s="30">
        <v>3</v>
      </c>
      <c r="AK14" s="30" t="s">
        <v>90</v>
      </c>
      <c r="AL14" s="31">
        <v>0</v>
      </c>
      <c r="AM14" s="148" t="str">
        <f t="shared" si="8"/>
        <v>○</v>
      </c>
      <c r="AN14" s="30">
        <v>4</v>
      </c>
      <c r="AO14" s="30" t="s">
        <v>90</v>
      </c>
      <c r="AP14" s="32">
        <v>1</v>
      </c>
      <c r="AQ14" s="248">
        <f>COUNTIF(C14:AP15,"○")*3+COUNTIF(C14:AP15,"△")</f>
        <v>24</v>
      </c>
      <c r="AR14" s="250">
        <f>D14+H14+L14+P14+T14+X14+AB14+AF14+D15+H15+L15+P15+T15+X15+AB15+AF15+AJ14+AJ15+AN14+AN15</f>
        <v>53</v>
      </c>
      <c r="AS14" s="242">
        <f>-(F14+J14+N14+R14+V14+Z14+AD14+AH14+F15+J15+N15+R15+V15+Z15+AD15+AH15+AL14+AL15+AP14+AP15)</f>
        <v>-43</v>
      </c>
      <c r="AT14" s="242">
        <f>AR14+AS14</f>
        <v>10</v>
      </c>
      <c r="AU14" s="228">
        <f>RANK(AQ14,$AQ$4:$AQ$22,0)</f>
        <v>6</v>
      </c>
      <c r="AV14" s="230">
        <v>6</v>
      </c>
    </row>
    <row r="15" spans="1:48" ht="27" customHeight="1">
      <c r="A15" s="254"/>
      <c r="B15" s="255"/>
      <c r="C15" s="37" t="str">
        <f t="shared" si="9"/>
        <v>●</v>
      </c>
      <c r="D15" s="34">
        <v>0</v>
      </c>
      <c r="E15" s="35" t="s">
        <v>90</v>
      </c>
      <c r="F15" s="36">
        <v>2</v>
      </c>
      <c r="G15" s="37" t="str">
        <f t="shared" si="0"/>
        <v>●</v>
      </c>
      <c r="H15" s="34">
        <v>1</v>
      </c>
      <c r="I15" s="35" t="s">
        <v>90</v>
      </c>
      <c r="J15" s="36">
        <v>3</v>
      </c>
      <c r="K15" s="37" t="str">
        <f t="shared" si="1"/>
        <v>○</v>
      </c>
      <c r="L15" s="34">
        <v>8</v>
      </c>
      <c r="M15" s="35" t="s">
        <v>90</v>
      </c>
      <c r="N15" s="36">
        <v>4</v>
      </c>
      <c r="O15" s="37" t="str">
        <f t="shared" si="2"/>
        <v>●</v>
      </c>
      <c r="P15" s="34">
        <v>0</v>
      </c>
      <c r="Q15" s="35" t="s">
        <v>90</v>
      </c>
      <c r="R15" s="36">
        <v>2</v>
      </c>
      <c r="S15" s="37" t="str">
        <f t="shared" si="3"/>
        <v>○</v>
      </c>
      <c r="T15" s="34">
        <v>4</v>
      </c>
      <c r="U15" s="35" t="s">
        <v>90</v>
      </c>
      <c r="V15" s="36">
        <v>3</v>
      </c>
      <c r="W15" s="37" t="str">
        <f t="shared" si="4"/>
        <v/>
      </c>
      <c r="X15" s="34"/>
      <c r="Y15" s="35"/>
      <c r="Z15" s="36"/>
      <c r="AA15" s="37" t="str">
        <f t="shared" si="5"/>
        <v>●</v>
      </c>
      <c r="AB15" s="34">
        <v>1</v>
      </c>
      <c r="AC15" s="35" t="s">
        <v>90</v>
      </c>
      <c r="AD15" s="36">
        <v>2</v>
      </c>
      <c r="AE15" s="37" t="str">
        <f t="shared" si="6"/>
        <v>●</v>
      </c>
      <c r="AF15" s="34">
        <v>1</v>
      </c>
      <c r="AG15" s="35" t="s">
        <v>90</v>
      </c>
      <c r="AH15" s="36">
        <v>3</v>
      </c>
      <c r="AI15" s="37" t="str">
        <f t="shared" si="7"/>
        <v>●</v>
      </c>
      <c r="AJ15" s="34">
        <v>2</v>
      </c>
      <c r="AK15" s="35" t="s">
        <v>90</v>
      </c>
      <c r="AL15" s="149">
        <v>3</v>
      </c>
      <c r="AM15" s="150" t="str">
        <f t="shared" si="8"/>
        <v>○</v>
      </c>
      <c r="AN15" s="34">
        <v>6</v>
      </c>
      <c r="AO15" s="35" t="s">
        <v>90</v>
      </c>
      <c r="AP15" s="38">
        <v>0</v>
      </c>
      <c r="AQ15" s="253"/>
      <c r="AR15" s="251"/>
      <c r="AS15" s="252"/>
      <c r="AT15" s="252"/>
      <c r="AU15" s="229"/>
      <c r="AV15" s="231"/>
    </row>
    <row r="16" spans="1:48" ht="27" customHeight="1">
      <c r="A16" s="246" t="s">
        <v>209</v>
      </c>
      <c r="B16" s="247"/>
      <c r="C16" s="29" t="str">
        <f t="shared" si="9"/>
        <v>△</v>
      </c>
      <c r="D16" s="30">
        <v>1</v>
      </c>
      <c r="E16" s="30" t="s">
        <v>90</v>
      </c>
      <c r="F16" s="31">
        <v>1</v>
      </c>
      <c r="G16" s="29" t="str">
        <f t="shared" si="0"/>
        <v>△</v>
      </c>
      <c r="H16" s="30">
        <v>0</v>
      </c>
      <c r="I16" s="30" t="s">
        <v>90</v>
      </c>
      <c r="J16" s="31">
        <v>0</v>
      </c>
      <c r="K16" s="29" t="str">
        <f t="shared" si="1"/>
        <v>○</v>
      </c>
      <c r="L16" s="30">
        <v>4</v>
      </c>
      <c r="M16" s="30" t="s">
        <v>90</v>
      </c>
      <c r="N16" s="31">
        <v>0</v>
      </c>
      <c r="O16" s="29" t="str">
        <f t="shared" si="2"/>
        <v>●</v>
      </c>
      <c r="P16" s="30">
        <v>1</v>
      </c>
      <c r="Q16" s="30" t="s">
        <v>90</v>
      </c>
      <c r="R16" s="31">
        <v>4</v>
      </c>
      <c r="S16" s="29" t="str">
        <f t="shared" si="3"/>
        <v>●</v>
      </c>
      <c r="T16" s="30">
        <v>1</v>
      </c>
      <c r="U16" s="30" t="s">
        <v>90</v>
      </c>
      <c r="V16" s="31">
        <v>6</v>
      </c>
      <c r="W16" s="29" t="str">
        <f t="shared" si="4"/>
        <v>○</v>
      </c>
      <c r="X16" s="30">
        <v>4</v>
      </c>
      <c r="Y16" s="30" t="s">
        <v>90</v>
      </c>
      <c r="Z16" s="31">
        <v>3</v>
      </c>
      <c r="AA16" s="29" t="str">
        <f t="shared" si="5"/>
        <v/>
      </c>
      <c r="AB16" s="30"/>
      <c r="AC16" s="30"/>
      <c r="AD16" s="31"/>
      <c r="AE16" s="29" t="str">
        <f t="shared" si="6"/>
        <v>○</v>
      </c>
      <c r="AF16" s="30">
        <v>2</v>
      </c>
      <c r="AG16" s="30" t="s">
        <v>90</v>
      </c>
      <c r="AH16" s="30">
        <v>1</v>
      </c>
      <c r="AI16" s="29" t="str">
        <f t="shared" si="7"/>
        <v>●</v>
      </c>
      <c r="AJ16" s="30">
        <v>2</v>
      </c>
      <c r="AK16" s="30" t="s">
        <v>90</v>
      </c>
      <c r="AL16" s="31">
        <v>5</v>
      </c>
      <c r="AM16" s="29" t="str">
        <f t="shared" si="8"/>
        <v>●</v>
      </c>
      <c r="AN16" s="30">
        <v>0</v>
      </c>
      <c r="AO16" s="30" t="s">
        <v>90</v>
      </c>
      <c r="AP16" s="32">
        <v>1</v>
      </c>
      <c r="AQ16" s="248">
        <f>COUNTIF(C16:AP17,"○")*3+COUNTIF(C16:AP17,"△")</f>
        <v>25</v>
      </c>
      <c r="AR16" s="250">
        <f>D16+H16+L16+P16+T16+X16+AB16+AF16+D17+H17+L17+P17+T17+X17+AB17+AF17+AJ16+AJ17+AN16+AN17</f>
        <v>33</v>
      </c>
      <c r="AS16" s="242">
        <f>-(F16+J16+N16+R16+V16+Z16+AD16+AH16+F17+J17+N17+R17+V17+Z17+AD17+AH17+AL16+AL17+AP16+AP17)</f>
        <v>-38</v>
      </c>
      <c r="AT16" s="242">
        <f>AR16+AS16</f>
        <v>-5</v>
      </c>
      <c r="AU16" s="228">
        <f>RANK(AQ16,$AQ$4:$AQ$22,0)</f>
        <v>5</v>
      </c>
      <c r="AV16" s="230">
        <v>5</v>
      </c>
    </row>
    <row r="17" spans="1:48" ht="27" customHeight="1">
      <c r="A17" s="246"/>
      <c r="B17" s="247"/>
      <c r="C17" s="37" t="str">
        <f t="shared" si="9"/>
        <v>●</v>
      </c>
      <c r="D17" s="34">
        <v>0</v>
      </c>
      <c r="E17" s="35" t="s">
        <v>90</v>
      </c>
      <c r="F17" s="36">
        <v>3</v>
      </c>
      <c r="G17" s="37" t="str">
        <f t="shared" si="0"/>
        <v>○</v>
      </c>
      <c r="H17" s="34">
        <v>2</v>
      </c>
      <c r="I17" s="35" t="s">
        <v>90</v>
      </c>
      <c r="J17" s="36">
        <v>1</v>
      </c>
      <c r="K17" s="37" t="str">
        <f t="shared" si="1"/>
        <v>○</v>
      </c>
      <c r="L17" s="34">
        <v>3</v>
      </c>
      <c r="M17" s="35" t="s">
        <v>90</v>
      </c>
      <c r="N17" s="36">
        <v>0</v>
      </c>
      <c r="O17" s="37" t="str">
        <f t="shared" si="2"/>
        <v>●</v>
      </c>
      <c r="P17" s="34">
        <v>0</v>
      </c>
      <c r="Q17" s="35" t="s">
        <v>90</v>
      </c>
      <c r="R17" s="36">
        <v>2</v>
      </c>
      <c r="S17" s="37" t="str">
        <f t="shared" si="3"/>
        <v>△</v>
      </c>
      <c r="T17" s="34">
        <v>0</v>
      </c>
      <c r="U17" s="35" t="s">
        <v>90</v>
      </c>
      <c r="V17" s="36">
        <v>0</v>
      </c>
      <c r="W17" s="37" t="str">
        <f t="shared" si="4"/>
        <v>○</v>
      </c>
      <c r="X17" s="34">
        <v>2</v>
      </c>
      <c r="Y17" s="35" t="s">
        <v>90</v>
      </c>
      <c r="Z17" s="36">
        <v>1</v>
      </c>
      <c r="AA17" s="37" t="str">
        <f t="shared" si="5"/>
        <v/>
      </c>
      <c r="AB17" s="34"/>
      <c r="AC17" s="35"/>
      <c r="AD17" s="36"/>
      <c r="AE17" s="37" t="str">
        <f t="shared" si="6"/>
        <v>○</v>
      </c>
      <c r="AF17" s="34">
        <v>6</v>
      </c>
      <c r="AG17" s="35" t="s">
        <v>90</v>
      </c>
      <c r="AH17" s="36">
        <v>4</v>
      </c>
      <c r="AI17" s="37" t="str">
        <f t="shared" si="7"/>
        <v>●</v>
      </c>
      <c r="AJ17" s="34">
        <v>3</v>
      </c>
      <c r="AK17" s="35" t="s">
        <v>90</v>
      </c>
      <c r="AL17" s="149">
        <v>4</v>
      </c>
      <c r="AM17" s="150" t="str">
        <f t="shared" si="8"/>
        <v>△</v>
      </c>
      <c r="AN17" s="34">
        <v>2</v>
      </c>
      <c r="AO17" s="35" t="s">
        <v>90</v>
      </c>
      <c r="AP17" s="38">
        <v>2</v>
      </c>
      <c r="AQ17" s="253"/>
      <c r="AR17" s="251"/>
      <c r="AS17" s="252"/>
      <c r="AT17" s="252"/>
      <c r="AU17" s="229"/>
      <c r="AV17" s="231"/>
    </row>
    <row r="18" spans="1:48" ht="27" customHeight="1">
      <c r="A18" s="244" t="s">
        <v>210</v>
      </c>
      <c r="B18" s="245"/>
      <c r="C18" s="29" t="str">
        <f t="shared" si="9"/>
        <v>●</v>
      </c>
      <c r="D18" s="30">
        <v>0</v>
      </c>
      <c r="E18" s="30" t="s">
        <v>90</v>
      </c>
      <c r="F18" s="31">
        <v>3</v>
      </c>
      <c r="G18" s="29" t="str">
        <f t="shared" si="0"/>
        <v>●</v>
      </c>
      <c r="H18" s="30">
        <v>1</v>
      </c>
      <c r="I18" s="30" t="s">
        <v>90</v>
      </c>
      <c r="J18" s="31">
        <v>4</v>
      </c>
      <c r="K18" s="29" t="str">
        <f t="shared" si="1"/>
        <v>●</v>
      </c>
      <c r="L18" s="30">
        <v>2</v>
      </c>
      <c r="M18" s="30" t="s">
        <v>90</v>
      </c>
      <c r="N18" s="31">
        <v>3</v>
      </c>
      <c r="O18" s="29" t="str">
        <f t="shared" si="2"/>
        <v>●</v>
      </c>
      <c r="P18" s="30">
        <v>0</v>
      </c>
      <c r="Q18" s="30" t="s">
        <v>90</v>
      </c>
      <c r="R18" s="31">
        <v>5</v>
      </c>
      <c r="S18" s="29" t="str">
        <f t="shared" si="3"/>
        <v>△</v>
      </c>
      <c r="T18" s="30">
        <v>2</v>
      </c>
      <c r="U18" s="30" t="s">
        <v>90</v>
      </c>
      <c r="V18" s="31">
        <v>2</v>
      </c>
      <c r="W18" s="29" t="str">
        <f t="shared" si="4"/>
        <v>●</v>
      </c>
      <c r="X18" s="30">
        <v>1</v>
      </c>
      <c r="Y18" s="30" t="s">
        <v>90</v>
      </c>
      <c r="Z18" s="31">
        <v>3</v>
      </c>
      <c r="AA18" s="29" t="str">
        <f t="shared" si="5"/>
        <v>●</v>
      </c>
      <c r="AB18" s="30">
        <v>1</v>
      </c>
      <c r="AC18" s="30" t="s">
        <v>90</v>
      </c>
      <c r="AD18" s="31">
        <v>2</v>
      </c>
      <c r="AE18" s="29" t="str">
        <f t="shared" si="6"/>
        <v/>
      </c>
      <c r="AF18" s="30"/>
      <c r="AG18" s="30"/>
      <c r="AH18" s="30"/>
      <c r="AI18" s="29" t="str">
        <f>IF(AJ18="","",IF(AJ18=AL18,"△",IF(AJ18&gt;AL18,"○","●")))</f>
        <v>●</v>
      </c>
      <c r="AJ18" s="30">
        <v>4</v>
      </c>
      <c r="AK18" s="30" t="s">
        <v>90</v>
      </c>
      <c r="AL18" s="31">
        <v>5</v>
      </c>
      <c r="AM18" s="29" t="str">
        <f t="shared" si="8"/>
        <v>●</v>
      </c>
      <c r="AN18" s="30">
        <v>1</v>
      </c>
      <c r="AO18" s="30" t="s">
        <v>90</v>
      </c>
      <c r="AP18" s="32">
        <v>3</v>
      </c>
      <c r="AQ18" s="248">
        <f>COUNTIF(C18:AP19,"○")*3+COUNTIF(C18:AP19,"△")</f>
        <v>7</v>
      </c>
      <c r="AR18" s="250">
        <f>D18+H18+L18+P18+T18+X18+AB18+AF18+D19+H19+L19+P19+T19+X19+AB19+AF19+AJ18+AJ19+AN18+AN19</f>
        <v>32</v>
      </c>
      <c r="AS18" s="242">
        <f>-(F18+J18+N18+R18+V18+Z18+AD18+AH18+F19+J19+N19+R19+V19+Z19+AD19+AH19+AL18+AL19+AP18+AP19)</f>
        <v>-71</v>
      </c>
      <c r="AT18" s="242">
        <f>AR18+AS18</f>
        <v>-39</v>
      </c>
      <c r="AU18" s="228">
        <f>RANK(AQ18,$AQ$4:$AQ$22,0)</f>
        <v>10</v>
      </c>
      <c r="AV18" s="230">
        <v>10</v>
      </c>
    </row>
    <row r="19" spans="1:48" ht="27" customHeight="1">
      <c r="A19" s="246"/>
      <c r="B19" s="247"/>
      <c r="C19" s="151" t="str">
        <f t="shared" si="9"/>
        <v>●</v>
      </c>
      <c r="D19" s="152">
        <v>0</v>
      </c>
      <c r="E19" s="36" t="s">
        <v>90</v>
      </c>
      <c r="F19" s="36">
        <v>4</v>
      </c>
      <c r="G19" s="151" t="str">
        <f t="shared" si="0"/>
        <v>●</v>
      </c>
      <c r="H19" s="152">
        <v>2</v>
      </c>
      <c r="I19" s="36" t="s">
        <v>90</v>
      </c>
      <c r="J19" s="36">
        <v>3</v>
      </c>
      <c r="K19" s="151" t="str">
        <f t="shared" si="1"/>
        <v>○</v>
      </c>
      <c r="L19" s="152">
        <v>2</v>
      </c>
      <c r="M19" s="36" t="s">
        <v>90</v>
      </c>
      <c r="N19" s="36">
        <v>1</v>
      </c>
      <c r="O19" s="151" t="str">
        <f t="shared" si="2"/>
        <v>●</v>
      </c>
      <c r="P19" s="152">
        <v>0</v>
      </c>
      <c r="Q19" s="36" t="s">
        <v>90</v>
      </c>
      <c r="R19" s="36">
        <v>7</v>
      </c>
      <c r="S19" s="151" t="str">
        <f t="shared" si="3"/>
        <v>●</v>
      </c>
      <c r="T19" s="152">
        <v>2</v>
      </c>
      <c r="U19" s="36" t="s">
        <v>90</v>
      </c>
      <c r="V19" s="36">
        <v>3</v>
      </c>
      <c r="W19" s="151" t="str">
        <f t="shared" si="4"/>
        <v>○</v>
      </c>
      <c r="X19" s="152">
        <v>3</v>
      </c>
      <c r="Y19" s="36" t="s">
        <v>90</v>
      </c>
      <c r="Z19" s="36">
        <v>1</v>
      </c>
      <c r="AA19" s="151" t="str">
        <f t="shared" si="5"/>
        <v>●</v>
      </c>
      <c r="AB19" s="152">
        <v>4</v>
      </c>
      <c r="AC19" s="36" t="s">
        <v>90</v>
      </c>
      <c r="AD19" s="36">
        <v>6</v>
      </c>
      <c r="AE19" s="151" t="str">
        <f t="shared" si="6"/>
        <v/>
      </c>
      <c r="AF19" s="152"/>
      <c r="AG19" s="36"/>
      <c r="AH19" s="36"/>
      <c r="AI19" s="151" t="str">
        <f t="shared" si="7"/>
        <v>●</v>
      </c>
      <c r="AJ19" s="152">
        <v>3</v>
      </c>
      <c r="AK19" s="36" t="s">
        <v>90</v>
      </c>
      <c r="AL19" s="149">
        <v>7</v>
      </c>
      <c r="AM19" s="153" t="str">
        <f t="shared" si="8"/>
        <v>●</v>
      </c>
      <c r="AN19" s="152">
        <v>4</v>
      </c>
      <c r="AO19" s="36" t="s">
        <v>90</v>
      </c>
      <c r="AP19" s="38">
        <v>9</v>
      </c>
      <c r="AQ19" s="249"/>
      <c r="AR19" s="251"/>
      <c r="AS19" s="252"/>
      <c r="AT19" s="259"/>
      <c r="AU19" s="229"/>
      <c r="AV19" s="231"/>
    </row>
    <row r="20" spans="1:48" ht="27" customHeight="1">
      <c r="A20" s="244" t="s">
        <v>216</v>
      </c>
      <c r="B20" s="245"/>
      <c r="C20" s="29" t="str">
        <f>IF(D20="","",IF(D20=F20,"△",IF(D20&gt;F20,"○","●")))</f>
        <v>●</v>
      </c>
      <c r="D20" s="30">
        <v>0</v>
      </c>
      <c r="E20" s="30" t="s">
        <v>90</v>
      </c>
      <c r="F20" s="31">
        <v>1</v>
      </c>
      <c r="G20" s="29" t="str">
        <f>IF(H20="","",IF(H20=J20,"△",IF(H20&gt;J20,"○","●")))</f>
        <v>●</v>
      </c>
      <c r="H20" s="30">
        <v>1</v>
      </c>
      <c r="I20" s="30" t="s">
        <v>90</v>
      </c>
      <c r="J20" s="31">
        <v>3</v>
      </c>
      <c r="K20" s="29" t="str">
        <f>IF(L20="","",IF(L20=N20,"△",IF(L20&gt;N20,"○","●")))</f>
        <v>○</v>
      </c>
      <c r="L20" s="30">
        <v>5</v>
      </c>
      <c r="M20" s="30" t="s">
        <v>90</v>
      </c>
      <c r="N20" s="31">
        <v>3</v>
      </c>
      <c r="O20" s="29" t="str">
        <f>IF(P20="","",IF(P20=R20,"△",IF(P20&gt;R20,"○","●")))</f>
        <v>●</v>
      </c>
      <c r="P20" s="30">
        <v>1</v>
      </c>
      <c r="Q20" s="30" t="s">
        <v>90</v>
      </c>
      <c r="R20" s="31">
        <v>5</v>
      </c>
      <c r="S20" s="29" t="str">
        <f>IF(T20="","",IF(T20=V20,"△",IF(T20&gt;V20,"○","●")))</f>
        <v>○</v>
      </c>
      <c r="T20" s="30">
        <v>6</v>
      </c>
      <c r="U20" s="30" t="s">
        <v>90</v>
      </c>
      <c r="V20" s="31">
        <v>0</v>
      </c>
      <c r="W20" s="29" t="str">
        <f>IF(X20="","",IF(X20=Z20,"△",IF(X20&gt;Z20,"○","●")))</f>
        <v>●</v>
      </c>
      <c r="X20" s="30">
        <v>0</v>
      </c>
      <c r="Y20" s="30" t="s">
        <v>90</v>
      </c>
      <c r="Z20" s="31">
        <v>3</v>
      </c>
      <c r="AA20" s="29" t="str">
        <f>IF(AB20="","",IF(AB20=AD20,"△",IF(AB20&gt;AD20,"○","●")))</f>
        <v>○</v>
      </c>
      <c r="AB20" s="30">
        <v>5</v>
      </c>
      <c r="AC20" s="30" t="s">
        <v>90</v>
      </c>
      <c r="AD20" s="31">
        <v>2</v>
      </c>
      <c r="AE20" s="29" t="str">
        <f t="shared" si="6"/>
        <v>○</v>
      </c>
      <c r="AF20" s="30">
        <v>5</v>
      </c>
      <c r="AG20" s="30" t="s">
        <v>90</v>
      </c>
      <c r="AH20" s="30">
        <v>4</v>
      </c>
      <c r="AI20" s="29" t="str">
        <f>IF(AJ20="","",IF(AJ20=AL20,"△",IF(AJ20&gt;AL20,"○","●")))</f>
        <v/>
      </c>
      <c r="AJ20" s="30"/>
      <c r="AK20" s="30"/>
      <c r="AL20" s="31"/>
      <c r="AM20" s="29" t="str">
        <f t="shared" si="8"/>
        <v>●</v>
      </c>
      <c r="AN20" s="30">
        <v>0</v>
      </c>
      <c r="AO20" s="30" t="s">
        <v>90</v>
      </c>
      <c r="AP20" s="32">
        <v>3</v>
      </c>
      <c r="AQ20" s="248">
        <f>COUNTIF(C20:AP21,"○")*3+COUNTIF(C20:AP21,"△")</f>
        <v>24</v>
      </c>
      <c r="AR20" s="250">
        <f>D20+H20+L20+P20+T20+X20+AB20+AF20+D21+H21+L21+P21+T21+X21+AB21+AF21+AJ20+AJ21+AN20+AN21</f>
        <v>52</v>
      </c>
      <c r="AS20" s="242">
        <f>-(F20+J20+N20+R20+V20+Z20+AD20+AH20+F21+J21+N21+R21+V21+Z21+AD21+AH21+AL20+AL21+AP20+AP21)</f>
        <v>-55</v>
      </c>
      <c r="AT20" s="242">
        <f>AR20+AS20</f>
        <v>-3</v>
      </c>
      <c r="AU20" s="228">
        <f>RANK(AQ20,$AQ$4:$AQ$22,0)</f>
        <v>6</v>
      </c>
      <c r="AV20" s="230">
        <v>7</v>
      </c>
    </row>
    <row r="21" spans="1:48" ht="27" customHeight="1">
      <c r="A21" s="254"/>
      <c r="B21" s="255"/>
      <c r="C21" s="33" t="str">
        <f>IF(D21="","",IF(D21=F21,"△",IF(D21&gt;F21,"○","●")))</f>
        <v>●</v>
      </c>
      <c r="D21" s="34">
        <v>2</v>
      </c>
      <c r="E21" s="35" t="s">
        <v>90</v>
      </c>
      <c r="F21" s="35">
        <v>4</v>
      </c>
      <c r="G21" s="33" t="str">
        <f>IF(H21="","",IF(H21=J21,"△",IF(H21&gt;J21,"○","●")))</f>
        <v>●</v>
      </c>
      <c r="H21" s="34">
        <v>3</v>
      </c>
      <c r="I21" s="35" t="s">
        <v>90</v>
      </c>
      <c r="J21" s="35">
        <v>5</v>
      </c>
      <c r="K21" s="33" t="str">
        <f>IF(L21="","",IF(L21=N21,"△",IF(L21&gt;N21,"○","●")))</f>
        <v>○</v>
      </c>
      <c r="L21" s="34">
        <v>8</v>
      </c>
      <c r="M21" s="35" t="s">
        <v>90</v>
      </c>
      <c r="N21" s="35">
        <v>1</v>
      </c>
      <c r="O21" s="33" t="str">
        <f>IF(P21="","",IF(P21=R21,"△",IF(P21&gt;R21,"○","●")))</f>
        <v>●</v>
      </c>
      <c r="P21" s="34">
        <v>0</v>
      </c>
      <c r="Q21" s="35" t="s">
        <v>90</v>
      </c>
      <c r="R21" s="35">
        <v>6</v>
      </c>
      <c r="S21" s="33" t="str">
        <f>IF(T21="","",IF(T21=V21,"△",IF(T21&gt;V21,"○","●")))</f>
        <v>●</v>
      </c>
      <c r="T21" s="34">
        <v>1</v>
      </c>
      <c r="U21" s="35" t="s">
        <v>90</v>
      </c>
      <c r="V21" s="35">
        <v>5</v>
      </c>
      <c r="W21" s="33" t="str">
        <f>IF(X21="","",IF(X21=Z21,"△",IF(X21&gt;Z21,"○","●")))</f>
        <v>○</v>
      </c>
      <c r="X21" s="34">
        <v>3</v>
      </c>
      <c r="Y21" s="35" t="s">
        <v>90</v>
      </c>
      <c r="Z21" s="35">
        <v>2</v>
      </c>
      <c r="AA21" s="33" t="str">
        <f>IF(AB21="","",IF(AB21=AD21,"△",IF(AB21&gt;AD21,"○","●")))</f>
        <v>○</v>
      </c>
      <c r="AB21" s="34">
        <v>4</v>
      </c>
      <c r="AC21" s="35" t="s">
        <v>90</v>
      </c>
      <c r="AD21" s="35">
        <v>3</v>
      </c>
      <c r="AE21" s="33" t="str">
        <f>IF(AF21="","",IF(AF21=AH21,"△",IF(AF21&gt;AH21,"○","●")))</f>
        <v>○</v>
      </c>
      <c r="AF21" s="34">
        <v>7</v>
      </c>
      <c r="AG21" s="35" t="s">
        <v>90</v>
      </c>
      <c r="AH21" s="35">
        <v>3</v>
      </c>
      <c r="AI21" s="33" t="str">
        <f>IF(AJ21="","",IF(AJ21=AL21,"△",IF(AJ21&gt;AL21,"○","●")))</f>
        <v/>
      </c>
      <c r="AJ21" s="34"/>
      <c r="AK21" s="35"/>
      <c r="AL21" s="154"/>
      <c r="AM21" s="155" t="str">
        <f>IF(AN21="","",IF(AN21=AP21,"△",IF(AN21&gt;AP21,"○","●")))</f>
        <v>●</v>
      </c>
      <c r="AN21" s="34">
        <v>1</v>
      </c>
      <c r="AO21" s="35" t="s">
        <v>90</v>
      </c>
      <c r="AP21" s="156">
        <v>2</v>
      </c>
      <c r="AQ21" s="253"/>
      <c r="AR21" s="251"/>
      <c r="AS21" s="252"/>
      <c r="AT21" s="252"/>
      <c r="AU21" s="258"/>
      <c r="AV21" s="231"/>
    </row>
    <row r="22" spans="1:48" ht="27" customHeight="1">
      <c r="A22" s="246" t="s">
        <v>211</v>
      </c>
      <c r="B22" s="247"/>
      <c r="C22" s="157" t="str">
        <f>IF(D22="","",IF(D22=F22,"△",IF(D22&gt;F22,"○","●")))</f>
        <v>●</v>
      </c>
      <c r="D22" s="158">
        <v>3</v>
      </c>
      <c r="E22" s="158" t="s">
        <v>90</v>
      </c>
      <c r="F22" s="159">
        <v>4</v>
      </c>
      <c r="G22" s="157" t="str">
        <f>IF(H22="","",IF(H22=J22,"△",IF(H22&gt;J22,"○","●")))</f>
        <v>○</v>
      </c>
      <c r="H22" s="158">
        <v>2</v>
      </c>
      <c r="I22" s="158" t="s">
        <v>90</v>
      </c>
      <c r="J22" s="159">
        <v>0</v>
      </c>
      <c r="K22" s="157" t="str">
        <f>IF(L22="","",IF(L22=N22,"△",IF(L22&gt;N22,"○","●")))</f>
        <v>○</v>
      </c>
      <c r="L22" s="158">
        <v>8</v>
      </c>
      <c r="M22" s="158" t="s">
        <v>90</v>
      </c>
      <c r="N22" s="159">
        <v>2</v>
      </c>
      <c r="O22" s="157" t="str">
        <f>IF(P22="","",IF(P22=R22,"△",IF(P22&gt;R22,"○","●")))</f>
        <v>●</v>
      </c>
      <c r="P22" s="158">
        <v>0</v>
      </c>
      <c r="Q22" s="158" t="s">
        <v>90</v>
      </c>
      <c r="R22" s="159">
        <v>7</v>
      </c>
      <c r="S22" s="157" t="str">
        <f>IF(T22="","",IF(T22=V22,"△",IF(T22&gt;V22,"○","●")))</f>
        <v>○</v>
      </c>
      <c r="T22" s="158">
        <v>6</v>
      </c>
      <c r="U22" s="158" t="s">
        <v>90</v>
      </c>
      <c r="V22" s="159">
        <v>0</v>
      </c>
      <c r="W22" s="157" t="str">
        <f>IF(X22="","",IF(X22=Z22,"△",IF(X22&gt;Z22,"○","●")))</f>
        <v>●</v>
      </c>
      <c r="X22" s="158">
        <v>1</v>
      </c>
      <c r="Y22" s="158" t="s">
        <v>90</v>
      </c>
      <c r="Z22" s="159">
        <v>4</v>
      </c>
      <c r="AA22" s="157" t="str">
        <f>IF(AB22="","",IF(AB22=AD22,"△",IF(AB22&gt;AD22,"○","●")))</f>
        <v>○</v>
      </c>
      <c r="AB22" s="158">
        <v>1</v>
      </c>
      <c r="AC22" s="158" t="s">
        <v>90</v>
      </c>
      <c r="AD22" s="159">
        <v>0</v>
      </c>
      <c r="AE22" s="29" t="str">
        <f>IF(AF22="","",IF(AF22=AH22,"△",IF(AF22&gt;AH22,"○","●")))</f>
        <v>○</v>
      </c>
      <c r="AF22" s="158">
        <v>3</v>
      </c>
      <c r="AG22" s="158" t="s">
        <v>90</v>
      </c>
      <c r="AH22" s="158">
        <v>1</v>
      </c>
      <c r="AI22" s="29" t="str">
        <f>IF(AJ22="","",IF(AJ22=AL22,"△",IF(AJ22&gt;AL22,"○","●")))</f>
        <v>○</v>
      </c>
      <c r="AJ22" s="158">
        <v>3</v>
      </c>
      <c r="AK22" s="158" t="s">
        <v>90</v>
      </c>
      <c r="AL22" s="159">
        <v>0</v>
      </c>
      <c r="AM22" s="160" t="str">
        <f>IF(AN22="","",IF(AN22=AP22,"△",IF(AN22&gt;AP22,"○","●")))</f>
        <v/>
      </c>
      <c r="AN22" s="158"/>
      <c r="AO22" s="158"/>
      <c r="AP22" s="161"/>
      <c r="AQ22" s="249">
        <f>COUNTIF(C22:AP23,"○")*3+COUNTIF(C22:AP23,"△")</f>
        <v>32</v>
      </c>
      <c r="AR22" s="250">
        <f>D22+H22+L22+P22+T22+X22+AB22+AF22+D23+H23+L23+P23+T23+X23+AB23+AF23+AJ22+AJ23+AN22+AN23</f>
        <v>50</v>
      </c>
      <c r="AS22" s="242">
        <f>-(F22+J22+N22+R22+V22+Z22+AD22+AH22+F23+J23+N23+R23+V23+Z23+AD23+AH23+AL22+AL23+AP22+AP23)</f>
        <v>-44</v>
      </c>
      <c r="AT22" s="259">
        <f>AR22+AS22</f>
        <v>6</v>
      </c>
      <c r="AU22" s="229">
        <f>RANK(AQ22,$AQ$4:$AQ$22,0)</f>
        <v>3</v>
      </c>
      <c r="AV22" s="230">
        <v>3</v>
      </c>
    </row>
    <row r="23" spans="1:48" ht="27" customHeight="1" thickBot="1">
      <c r="A23" s="260"/>
      <c r="B23" s="261"/>
      <c r="C23" s="39" t="str">
        <f>IF(D23="","",IF(D23=F23,"△",IF(D23&gt;F23,"○","●")))</f>
        <v>●</v>
      </c>
      <c r="D23" s="40">
        <v>0</v>
      </c>
      <c r="E23" s="41" t="s">
        <v>90</v>
      </c>
      <c r="F23" s="41">
        <v>3</v>
      </c>
      <c r="G23" s="39" t="str">
        <f>IF(H23="","",IF(H23=J23,"△",IF(H23&gt;J23,"○","●")))</f>
        <v>○</v>
      </c>
      <c r="H23" s="40">
        <v>4</v>
      </c>
      <c r="I23" s="41" t="s">
        <v>90</v>
      </c>
      <c r="J23" s="41">
        <v>0</v>
      </c>
      <c r="K23" s="39" t="str">
        <f>IF(L23="","",IF(L23=N23,"△",IF(L23&gt;N23,"○","●")))</f>
        <v>△</v>
      </c>
      <c r="L23" s="40">
        <v>3</v>
      </c>
      <c r="M23" s="41" t="s">
        <v>90</v>
      </c>
      <c r="N23" s="41">
        <v>3</v>
      </c>
      <c r="O23" s="39" t="str">
        <f>IF(P23="","",IF(P23=R23,"△",IF(P23&gt;R23,"○","●")))</f>
        <v>●</v>
      </c>
      <c r="P23" s="40">
        <v>0</v>
      </c>
      <c r="Q23" s="41" t="s">
        <v>90</v>
      </c>
      <c r="R23" s="41">
        <v>6</v>
      </c>
      <c r="S23" s="39" t="str">
        <f>IF(T23="","",IF(T23=V23,"△",IF(T23&gt;V23,"○","●")))</f>
        <v>○</v>
      </c>
      <c r="T23" s="40">
        <v>3</v>
      </c>
      <c r="U23" s="41" t="s">
        <v>90</v>
      </c>
      <c r="V23" s="41">
        <v>1</v>
      </c>
      <c r="W23" s="39" t="str">
        <f>IF(X23="","",IF(X23=Z23,"△",IF(X23&gt;Z23,"○","●")))</f>
        <v>●</v>
      </c>
      <c r="X23" s="40">
        <v>0</v>
      </c>
      <c r="Y23" s="41" t="s">
        <v>90</v>
      </c>
      <c r="Z23" s="41">
        <v>6</v>
      </c>
      <c r="AA23" s="39" t="str">
        <f>IF(AB23="","",IF(AB23=AD23,"△",IF(AB23&gt;AD23,"○","●")))</f>
        <v>△</v>
      </c>
      <c r="AB23" s="40">
        <v>2</v>
      </c>
      <c r="AC23" s="41" t="s">
        <v>90</v>
      </c>
      <c r="AD23" s="41">
        <v>2</v>
      </c>
      <c r="AE23" s="39" t="str">
        <f>IF(AF23="","",IF(AF23=AH23,"△",IF(AF23&gt;AH23,"○","●")))</f>
        <v>○</v>
      </c>
      <c r="AF23" s="40">
        <v>9</v>
      </c>
      <c r="AG23" s="41" t="s">
        <v>90</v>
      </c>
      <c r="AH23" s="41">
        <v>4</v>
      </c>
      <c r="AI23" s="39" t="str">
        <f>IF(AJ23="","",IF(AJ23=AL23,"△",IF(AJ23&gt;AL23,"○","●")))</f>
        <v>○</v>
      </c>
      <c r="AJ23" s="40">
        <v>2</v>
      </c>
      <c r="AK23" s="41" t="s">
        <v>90</v>
      </c>
      <c r="AL23" s="162">
        <v>1</v>
      </c>
      <c r="AM23" s="163" t="str">
        <f>IF(AN23="","",IF(AN23=AP23,"△",IF(AN23&gt;AP23,"○","●")))</f>
        <v/>
      </c>
      <c r="AN23" s="40"/>
      <c r="AO23" s="41"/>
      <c r="AP23" s="42"/>
      <c r="AQ23" s="262"/>
      <c r="AR23" s="263"/>
      <c r="AS23" s="243"/>
      <c r="AT23" s="243"/>
      <c r="AU23" s="256"/>
      <c r="AV23" s="257"/>
    </row>
  </sheetData>
  <mergeCells count="87">
    <mergeCell ref="AU22:AU23"/>
    <mergeCell ref="AV22:AV23"/>
    <mergeCell ref="AU18:AU19"/>
    <mergeCell ref="AV18:AV19"/>
    <mergeCell ref="A20:B21"/>
    <mergeCell ref="AQ20:AQ21"/>
    <mergeCell ref="AR20:AR21"/>
    <mergeCell ref="AS20:AS21"/>
    <mergeCell ref="AT20:AT21"/>
    <mergeCell ref="AU20:AU21"/>
    <mergeCell ref="AV20:AV21"/>
    <mergeCell ref="AT22:AT23"/>
    <mergeCell ref="AT18:AT19"/>
    <mergeCell ref="A22:B23"/>
    <mergeCell ref="AQ22:AQ23"/>
    <mergeCell ref="AR22:AR23"/>
    <mergeCell ref="AU14:AU15"/>
    <mergeCell ref="AV14:AV15"/>
    <mergeCell ref="A16:B17"/>
    <mergeCell ref="AQ16:AQ17"/>
    <mergeCell ref="AR16:AR17"/>
    <mergeCell ref="AS16:AS17"/>
    <mergeCell ref="AT16:AT17"/>
    <mergeCell ref="AU16:AU17"/>
    <mergeCell ref="AV16:AV17"/>
    <mergeCell ref="AT14:AT15"/>
    <mergeCell ref="A14:B15"/>
    <mergeCell ref="AQ14:AQ15"/>
    <mergeCell ref="AR14:AR15"/>
    <mergeCell ref="AS14:AS15"/>
    <mergeCell ref="AU10:AU11"/>
    <mergeCell ref="AV10:AV11"/>
    <mergeCell ref="A12:B13"/>
    <mergeCell ref="AQ12:AQ13"/>
    <mergeCell ref="AR12:AR13"/>
    <mergeCell ref="AS12:AS13"/>
    <mergeCell ref="AT12:AT13"/>
    <mergeCell ref="AU12:AU13"/>
    <mergeCell ref="AV12:AV13"/>
    <mergeCell ref="AQ10:AQ11"/>
    <mergeCell ref="AR10:AR11"/>
    <mergeCell ref="AS10:AS11"/>
    <mergeCell ref="AT10:AT11"/>
    <mergeCell ref="A10:B11"/>
    <mergeCell ref="A8:B9"/>
    <mergeCell ref="AQ8:AQ9"/>
    <mergeCell ref="AR8:AR9"/>
    <mergeCell ref="AS8:AS9"/>
    <mergeCell ref="AT8:AT9"/>
    <mergeCell ref="A6:B7"/>
    <mergeCell ref="AQ6:AQ7"/>
    <mergeCell ref="AR6:AR7"/>
    <mergeCell ref="AS6:AS7"/>
    <mergeCell ref="AT6:AT7"/>
    <mergeCell ref="A4:B5"/>
    <mergeCell ref="AQ4:AQ5"/>
    <mergeCell ref="AR4:AR5"/>
    <mergeCell ref="AS4:AS5"/>
    <mergeCell ref="AT4:AT5"/>
    <mergeCell ref="K2:N3"/>
    <mergeCell ref="O2:R3"/>
    <mergeCell ref="S2:V3"/>
    <mergeCell ref="AU8:AU9"/>
    <mergeCell ref="AV8:AV9"/>
    <mergeCell ref="AU4:AU5"/>
    <mergeCell ref="AV4:AV5"/>
    <mergeCell ref="AS22:AS23"/>
    <mergeCell ref="A18:B19"/>
    <mergeCell ref="AQ18:AQ19"/>
    <mergeCell ref="AR18:AR19"/>
    <mergeCell ref="AS18:AS19"/>
    <mergeCell ref="A1:AV1"/>
    <mergeCell ref="AT2:AT3"/>
    <mergeCell ref="AU2:AU3"/>
    <mergeCell ref="AV2:AV3"/>
    <mergeCell ref="AU6:AU7"/>
    <mergeCell ref="AV6:AV7"/>
    <mergeCell ref="AQ2:AQ3"/>
    <mergeCell ref="AR2:AR3"/>
    <mergeCell ref="AS2:AS3"/>
    <mergeCell ref="W2:Z3"/>
    <mergeCell ref="AA2:AD3"/>
    <mergeCell ref="AE2:AH3"/>
    <mergeCell ref="AI2:AL3"/>
    <mergeCell ref="AM2:AP3"/>
    <mergeCell ref="C2:F3"/>
    <mergeCell ref="G2:J3"/>
  </mergeCells>
  <phoneticPr fontId="1"/>
  <pageMargins left="0.70866141732283472" right="0.70866141732283472" top="0.55118110236220474" bottom="0.55118110236220474" header="0.31496062992125984" footer="0.31496062992125984"/>
  <pageSetup paperSize="9" scale="88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9"/>
  <sheetViews>
    <sheetView view="pageBreakPreview" zoomScale="60" zoomScaleNormal="80" workbookViewId="0">
      <selection activeCell="AB26" sqref="AB26"/>
    </sheetView>
  </sheetViews>
  <sheetFormatPr defaultRowHeight="13.5"/>
  <cols>
    <col min="1" max="2" width="4.375" style="43" customWidth="1"/>
    <col min="3" max="34" width="2.5" style="43" customWidth="1"/>
    <col min="35" max="40" width="5.625" style="43" customWidth="1"/>
    <col min="41" max="243" width="9" style="43"/>
    <col min="244" max="245" width="8.125" style="43" customWidth="1"/>
    <col min="246" max="277" width="3.25" style="43" customWidth="1"/>
    <col min="278" max="283" width="10" style="43" customWidth="1"/>
    <col min="284" max="284" width="26.125" style="43" customWidth="1"/>
    <col min="285" max="285" width="9" style="43"/>
    <col min="286" max="289" width="3.5" style="43" customWidth="1"/>
    <col min="290" max="499" width="9" style="43"/>
    <col min="500" max="501" width="8.125" style="43" customWidth="1"/>
    <col min="502" max="533" width="3.25" style="43" customWidth="1"/>
    <col min="534" max="539" width="10" style="43" customWidth="1"/>
    <col min="540" max="540" width="26.125" style="43" customWidth="1"/>
    <col min="541" max="541" width="9" style="43"/>
    <col min="542" max="545" width="3.5" style="43" customWidth="1"/>
    <col min="546" max="755" width="9" style="43"/>
    <col min="756" max="757" width="8.125" style="43" customWidth="1"/>
    <col min="758" max="789" width="3.25" style="43" customWidth="1"/>
    <col min="790" max="795" width="10" style="43" customWidth="1"/>
    <col min="796" max="796" width="26.125" style="43" customWidth="1"/>
    <col min="797" max="797" width="9" style="43"/>
    <col min="798" max="801" width="3.5" style="43" customWidth="1"/>
    <col min="802" max="1011" width="9" style="43"/>
    <col min="1012" max="1013" width="8.125" style="43" customWidth="1"/>
    <col min="1014" max="1045" width="3.25" style="43" customWidth="1"/>
    <col min="1046" max="1051" width="10" style="43" customWidth="1"/>
    <col min="1052" max="1052" width="26.125" style="43" customWidth="1"/>
    <col min="1053" max="1053" width="9" style="43"/>
    <col min="1054" max="1057" width="3.5" style="43" customWidth="1"/>
    <col min="1058" max="1267" width="9" style="43"/>
    <col min="1268" max="1269" width="8.125" style="43" customWidth="1"/>
    <col min="1270" max="1301" width="3.25" style="43" customWidth="1"/>
    <col min="1302" max="1307" width="10" style="43" customWidth="1"/>
    <col min="1308" max="1308" width="26.125" style="43" customWidth="1"/>
    <col min="1309" max="1309" width="9" style="43"/>
    <col min="1310" max="1313" width="3.5" style="43" customWidth="1"/>
    <col min="1314" max="1523" width="9" style="43"/>
    <col min="1524" max="1525" width="8.125" style="43" customWidth="1"/>
    <col min="1526" max="1557" width="3.25" style="43" customWidth="1"/>
    <col min="1558" max="1563" width="10" style="43" customWidth="1"/>
    <col min="1564" max="1564" width="26.125" style="43" customWidth="1"/>
    <col min="1565" max="1565" width="9" style="43"/>
    <col min="1566" max="1569" width="3.5" style="43" customWidth="1"/>
    <col min="1570" max="1779" width="9" style="43"/>
    <col min="1780" max="1781" width="8.125" style="43" customWidth="1"/>
    <col min="1782" max="1813" width="3.25" style="43" customWidth="1"/>
    <col min="1814" max="1819" width="10" style="43" customWidth="1"/>
    <col min="1820" max="1820" width="26.125" style="43" customWidth="1"/>
    <col min="1821" max="1821" width="9" style="43"/>
    <col min="1822" max="1825" width="3.5" style="43" customWidth="1"/>
    <col min="1826" max="2035" width="9" style="43"/>
    <col min="2036" max="2037" width="8.125" style="43" customWidth="1"/>
    <col min="2038" max="2069" width="3.25" style="43" customWidth="1"/>
    <col min="2070" max="2075" width="10" style="43" customWidth="1"/>
    <col min="2076" max="2076" width="26.125" style="43" customWidth="1"/>
    <col min="2077" max="2077" width="9" style="43"/>
    <col min="2078" max="2081" width="3.5" style="43" customWidth="1"/>
    <col min="2082" max="2291" width="9" style="43"/>
    <col min="2292" max="2293" width="8.125" style="43" customWidth="1"/>
    <col min="2294" max="2325" width="3.25" style="43" customWidth="1"/>
    <col min="2326" max="2331" width="10" style="43" customWidth="1"/>
    <col min="2332" max="2332" width="26.125" style="43" customWidth="1"/>
    <col min="2333" max="2333" width="9" style="43"/>
    <col min="2334" max="2337" width="3.5" style="43" customWidth="1"/>
    <col min="2338" max="2547" width="9" style="43"/>
    <col min="2548" max="2549" width="8.125" style="43" customWidth="1"/>
    <col min="2550" max="2581" width="3.25" style="43" customWidth="1"/>
    <col min="2582" max="2587" width="10" style="43" customWidth="1"/>
    <col min="2588" max="2588" width="26.125" style="43" customWidth="1"/>
    <col min="2589" max="2589" width="9" style="43"/>
    <col min="2590" max="2593" width="3.5" style="43" customWidth="1"/>
    <col min="2594" max="2803" width="9" style="43"/>
    <col min="2804" max="2805" width="8.125" style="43" customWidth="1"/>
    <col min="2806" max="2837" width="3.25" style="43" customWidth="1"/>
    <col min="2838" max="2843" width="10" style="43" customWidth="1"/>
    <col min="2844" max="2844" width="26.125" style="43" customWidth="1"/>
    <col min="2845" max="2845" width="9" style="43"/>
    <col min="2846" max="2849" width="3.5" style="43" customWidth="1"/>
    <col min="2850" max="3059" width="9" style="43"/>
    <col min="3060" max="3061" width="8.125" style="43" customWidth="1"/>
    <col min="3062" max="3093" width="3.25" style="43" customWidth="1"/>
    <col min="3094" max="3099" width="10" style="43" customWidth="1"/>
    <col min="3100" max="3100" width="26.125" style="43" customWidth="1"/>
    <col min="3101" max="3101" width="9" style="43"/>
    <col min="3102" max="3105" width="3.5" style="43" customWidth="1"/>
    <col min="3106" max="3315" width="9" style="43"/>
    <col min="3316" max="3317" width="8.125" style="43" customWidth="1"/>
    <col min="3318" max="3349" width="3.25" style="43" customWidth="1"/>
    <col min="3350" max="3355" width="10" style="43" customWidth="1"/>
    <col min="3356" max="3356" width="26.125" style="43" customWidth="1"/>
    <col min="3357" max="3357" width="9" style="43"/>
    <col min="3358" max="3361" width="3.5" style="43" customWidth="1"/>
    <col min="3362" max="3571" width="9" style="43"/>
    <col min="3572" max="3573" width="8.125" style="43" customWidth="1"/>
    <col min="3574" max="3605" width="3.25" style="43" customWidth="1"/>
    <col min="3606" max="3611" width="10" style="43" customWidth="1"/>
    <col min="3612" max="3612" width="26.125" style="43" customWidth="1"/>
    <col min="3613" max="3613" width="9" style="43"/>
    <col min="3614" max="3617" width="3.5" style="43" customWidth="1"/>
    <col min="3618" max="3827" width="9" style="43"/>
    <col min="3828" max="3829" width="8.125" style="43" customWidth="1"/>
    <col min="3830" max="3861" width="3.25" style="43" customWidth="1"/>
    <col min="3862" max="3867" width="10" style="43" customWidth="1"/>
    <col min="3868" max="3868" width="26.125" style="43" customWidth="1"/>
    <col min="3869" max="3869" width="9" style="43"/>
    <col min="3870" max="3873" width="3.5" style="43" customWidth="1"/>
    <col min="3874" max="4083" width="9" style="43"/>
    <col min="4084" max="4085" width="8.125" style="43" customWidth="1"/>
    <col min="4086" max="4117" width="3.25" style="43" customWidth="1"/>
    <col min="4118" max="4123" width="10" style="43" customWidth="1"/>
    <col min="4124" max="4124" width="26.125" style="43" customWidth="1"/>
    <col min="4125" max="4125" width="9" style="43"/>
    <col min="4126" max="4129" width="3.5" style="43" customWidth="1"/>
    <col min="4130" max="4339" width="9" style="43"/>
    <col min="4340" max="4341" width="8.125" style="43" customWidth="1"/>
    <col min="4342" max="4373" width="3.25" style="43" customWidth="1"/>
    <col min="4374" max="4379" width="10" style="43" customWidth="1"/>
    <col min="4380" max="4380" width="26.125" style="43" customWidth="1"/>
    <col min="4381" max="4381" width="9" style="43"/>
    <col min="4382" max="4385" width="3.5" style="43" customWidth="1"/>
    <col min="4386" max="4595" width="9" style="43"/>
    <col min="4596" max="4597" width="8.125" style="43" customWidth="1"/>
    <col min="4598" max="4629" width="3.25" style="43" customWidth="1"/>
    <col min="4630" max="4635" width="10" style="43" customWidth="1"/>
    <col min="4636" max="4636" width="26.125" style="43" customWidth="1"/>
    <col min="4637" max="4637" width="9" style="43"/>
    <col min="4638" max="4641" width="3.5" style="43" customWidth="1"/>
    <col min="4642" max="4851" width="9" style="43"/>
    <col min="4852" max="4853" width="8.125" style="43" customWidth="1"/>
    <col min="4854" max="4885" width="3.25" style="43" customWidth="1"/>
    <col min="4886" max="4891" width="10" style="43" customWidth="1"/>
    <col min="4892" max="4892" width="26.125" style="43" customWidth="1"/>
    <col min="4893" max="4893" width="9" style="43"/>
    <col min="4894" max="4897" width="3.5" style="43" customWidth="1"/>
    <col min="4898" max="5107" width="9" style="43"/>
    <col min="5108" max="5109" width="8.125" style="43" customWidth="1"/>
    <col min="5110" max="5141" width="3.25" style="43" customWidth="1"/>
    <col min="5142" max="5147" width="10" style="43" customWidth="1"/>
    <col min="5148" max="5148" width="26.125" style="43" customWidth="1"/>
    <col min="5149" max="5149" width="9" style="43"/>
    <col min="5150" max="5153" width="3.5" style="43" customWidth="1"/>
    <col min="5154" max="5363" width="9" style="43"/>
    <col min="5364" max="5365" width="8.125" style="43" customWidth="1"/>
    <col min="5366" max="5397" width="3.25" style="43" customWidth="1"/>
    <col min="5398" max="5403" width="10" style="43" customWidth="1"/>
    <col min="5404" max="5404" width="26.125" style="43" customWidth="1"/>
    <col min="5405" max="5405" width="9" style="43"/>
    <col min="5406" max="5409" width="3.5" style="43" customWidth="1"/>
    <col min="5410" max="5619" width="9" style="43"/>
    <col min="5620" max="5621" width="8.125" style="43" customWidth="1"/>
    <col min="5622" max="5653" width="3.25" style="43" customWidth="1"/>
    <col min="5654" max="5659" width="10" style="43" customWidth="1"/>
    <col min="5660" max="5660" width="26.125" style="43" customWidth="1"/>
    <col min="5661" max="5661" width="9" style="43"/>
    <col min="5662" max="5665" width="3.5" style="43" customWidth="1"/>
    <col min="5666" max="5875" width="9" style="43"/>
    <col min="5876" max="5877" width="8.125" style="43" customWidth="1"/>
    <col min="5878" max="5909" width="3.25" style="43" customWidth="1"/>
    <col min="5910" max="5915" width="10" style="43" customWidth="1"/>
    <col min="5916" max="5916" width="26.125" style="43" customWidth="1"/>
    <col min="5917" max="5917" width="9" style="43"/>
    <col min="5918" max="5921" width="3.5" style="43" customWidth="1"/>
    <col min="5922" max="6131" width="9" style="43"/>
    <col min="6132" max="6133" width="8.125" style="43" customWidth="1"/>
    <col min="6134" max="6165" width="3.25" style="43" customWidth="1"/>
    <col min="6166" max="6171" width="10" style="43" customWidth="1"/>
    <col min="6172" max="6172" width="26.125" style="43" customWidth="1"/>
    <col min="6173" max="6173" width="9" style="43"/>
    <col min="6174" max="6177" width="3.5" style="43" customWidth="1"/>
    <col min="6178" max="6387" width="9" style="43"/>
    <col min="6388" max="6389" width="8.125" style="43" customWidth="1"/>
    <col min="6390" max="6421" width="3.25" style="43" customWidth="1"/>
    <col min="6422" max="6427" width="10" style="43" customWidth="1"/>
    <col min="6428" max="6428" width="26.125" style="43" customWidth="1"/>
    <col min="6429" max="6429" width="9" style="43"/>
    <col min="6430" max="6433" width="3.5" style="43" customWidth="1"/>
    <col min="6434" max="6643" width="9" style="43"/>
    <col min="6644" max="6645" width="8.125" style="43" customWidth="1"/>
    <col min="6646" max="6677" width="3.25" style="43" customWidth="1"/>
    <col min="6678" max="6683" width="10" style="43" customWidth="1"/>
    <col min="6684" max="6684" width="26.125" style="43" customWidth="1"/>
    <col min="6685" max="6685" width="9" style="43"/>
    <col min="6686" max="6689" width="3.5" style="43" customWidth="1"/>
    <col min="6690" max="6899" width="9" style="43"/>
    <col min="6900" max="6901" width="8.125" style="43" customWidth="1"/>
    <col min="6902" max="6933" width="3.25" style="43" customWidth="1"/>
    <col min="6934" max="6939" width="10" style="43" customWidth="1"/>
    <col min="6940" max="6940" width="26.125" style="43" customWidth="1"/>
    <col min="6941" max="6941" width="9" style="43"/>
    <col min="6942" max="6945" width="3.5" style="43" customWidth="1"/>
    <col min="6946" max="7155" width="9" style="43"/>
    <col min="7156" max="7157" width="8.125" style="43" customWidth="1"/>
    <col min="7158" max="7189" width="3.25" style="43" customWidth="1"/>
    <col min="7190" max="7195" width="10" style="43" customWidth="1"/>
    <col min="7196" max="7196" width="26.125" style="43" customWidth="1"/>
    <col min="7197" max="7197" width="9" style="43"/>
    <col min="7198" max="7201" width="3.5" style="43" customWidth="1"/>
    <col min="7202" max="7411" width="9" style="43"/>
    <col min="7412" max="7413" width="8.125" style="43" customWidth="1"/>
    <col min="7414" max="7445" width="3.25" style="43" customWidth="1"/>
    <col min="7446" max="7451" width="10" style="43" customWidth="1"/>
    <col min="7452" max="7452" width="26.125" style="43" customWidth="1"/>
    <col min="7453" max="7453" width="9" style="43"/>
    <col min="7454" max="7457" width="3.5" style="43" customWidth="1"/>
    <col min="7458" max="7667" width="9" style="43"/>
    <col min="7668" max="7669" width="8.125" style="43" customWidth="1"/>
    <col min="7670" max="7701" width="3.25" style="43" customWidth="1"/>
    <col min="7702" max="7707" width="10" style="43" customWidth="1"/>
    <col min="7708" max="7708" width="26.125" style="43" customWidth="1"/>
    <col min="7709" max="7709" width="9" style="43"/>
    <col min="7710" max="7713" width="3.5" style="43" customWidth="1"/>
    <col min="7714" max="7923" width="9" style="43"/>
    <col min="7924" max="7925" width="8.125" style="43" customWidth="1"/>
    <col min="7926" max="7957" width="3.25" style="43" customWidth="1"/>
    <col min="7958" max="7963" width="10" style="43" customWidth="1"/>
    <col min="7964" max="7964" width="26.125" style="43" customWidth="1"/>
    <col min="7965" max="7965" width="9" style="43"/>
    <col min="7966" max="7969" width="3.5" style="43" customWidth="1"/>
    <col min="7970" max="8179" width="9" style="43"/>
    <col min="8180" max="8181" width="8.125" style="43" customWidth="1"/>
    <col min="8182" max="8213" width="3.25" style="43" customWidth="1"/>
    <col min="8214" max="8219" width="10" style="43" customWidth="1"/>
    <col min="8220" max="8220" width="26.125" style="43" customWidth="1"/>
    <col min="8221" max="8221" width="9" style="43"/>
    <col min="8222" max="8225" width="3.5" style="43" customWidth="1"/>
    <col min="8226" max="8435" width="9" style="43"/>
    <col min="8436" max="8437" width="8.125" style="43" customWidth="1"/>
    <col min="8438" max="8469" width="3.25" style="43" customWidth="1"/>
    <col min="8470" max="8475" width="10" style="43" customWidth="1"/>
    <col min="8476" max="8476" width="26.125" style="43" customWidth="1"/>
    <col min="8477" max="8477" width="9" style="43"/>
    <col min="8478" max="8481" width="3.5" style="43" customWidth="1"/>
    <col min="8482" max="8691" width="9" style="43"/>
    <col min="8692" max="8693" width="8.125" style="43" customWidth="1"/>
    <col min="8694" max="8725" width="3.25" style="43" customWidth="1"/>
    <col min="8726" max="8731" width="10" style="43" customWidth="1"/>
    <col min="8732" max="8732" width="26.125" style="43" customWidth="1"/>
    <col min="8733" max="8733" width="9" style="43"/>
    <col min="8734" max="8737" width="3.5" style="43" customWidth="1"/>
    <col min="8738" max="8947" width="9" style="43"/>
    <col min="8948" max="8949" width="8.125" style="43" customWidth="1"/>
    <col min="8950" max="8981" width="3.25" style="43" customWidth="1"/>
    <col min="8982" max="8987" width="10" style="43" customWidth="1"/>
    <col min="8988" max="8988" width="26.125" style="43" customWidth="1"/>
    <col min="8989" max="8989" width="9" style="43"/>
    <col min="8990" max="8993" width="3.5" style="43" customWidth="1"/>
    <col min="8994" max="9203" width="9" style="43"/>
    <col min="9204" max="9205" width="8.125" style="43" customWidth="1"/>
    <col min="9206" max="9237" width="3.25" style="43" customWidth="1"/>
    <col min="9238" max="9243" width="10" style="43" customWidth="1"/>
    <col min="9244" max="9244" width="26.125" style="43" customWidth="1"/>
    <col min="9245" max="9245" width="9" style="43"/>
    <col min="9246" max="9249" width="3.5" style="43" customWidth="1"/>
    <col min="9250" max="9459" width="9" style="43"/>
    <col min="9460" max="9461" width="8.125" style="43" customWidth="1"/>
    <col min="9462" max="9493" width="3.25" style="43" customWidth="1"/>
    <col min="9494" max="9499" width="10" style="43" customWidth="1"/>
    <col min="9500" max="9500" width="26.125" style="43" customWidth="1"/>
    <col min="9501" max="9501" width="9" style="43"/>
    <col min="9502" max="9505" width="3.5" style="43" customWidth="1"/>
    <col min="9506" max="9715" width="9" style="43"/>
    <col min="9716" max="9717" width="8.125" style="43" customWidth="1"/>
    <col min="9718" max="9749" width="3.25" style="43" customWidth="1"/>
    <col min="9750" max="9755" width="10" style="43" customWidth="1"/>
    <col min="9756" max="9756" width="26.125" style="43" customWidth="1"/>
    <col min="9757" max="9757" width="9" style="43"/>
    <col min="9758" max="9761" width="3.5" style="43" customWidth="1"/>
    <col min="9762" max="9971" width="9" style="43"/>
    <col min="9972" max="9973" width="8.125" style="43" customWidth="1"/>
    <col min="9974" max="10005" width="3.25" style="43" customWidth="1"/>
    <col min="10006" max="10011" width="10" style="43" customWidth="1"/>
    <col min="10012" max="10012" width="26.125" style="43" customWidth="1"/>
    <col min="10013" max="10013" width="9" style="43"/>
    <col min="10014" max="10017" width="3.5" style="43" customWidth="1"/>
    <col min="10018" max="10227" width="9" style="43"/>
    <col min="10228" max="10229" width="8.125" style="43" customWidth="1"/>
    <col min="10230" max="10261" width="3.25" style="43" customWidth="1"/>
    <col min="10262" max="10267" width="10" style="43" customWidth="1"/>
    <col min="10268" max="10268" width="26.125" style="43" customWidth="1"/>
    <col min="10269" max="10269" width="9" style="43"/>
    <col min="10270" max="10273" width="3.5" style="43" customWidth="1"/>
    <col min="10274" max="10483" width="9" style="43"/>
    <col min="10484" max="10485" width="8.125" style="43" customWidth="1"/>
    <col min="10486" max="10517" width="3.25" style="43" customWidth="1"/>
    <col min="10518" max="10523" width="10" style="43" customWidth="1"/>
    <col min="10524" max="10524" width="26.125" style="43" customWidth="1"/>
    <col min="10525" max="10525" width="9" style="43"/>
    <col min="10526" max="10529" width="3.5" style="43" customWidth="1"/>
    <col min="10530" max="10739" width="9" style="43"/>
    <col min="10740" max="10741" width="8.125" style="43" customWidth="1"/>
    <col min="10742" max="10773" width="3.25" style="43" customWidth="1"/>
    <col min="10774" max="10779" width="10" style="43" customWidth="1"/>
    <col min="10780" max="10780" width="26.125" style="43" customWidth="1"/>
    <col min="10781" max="10781" width="9" style="43"/>
    <col min="10782" max="10785" width="3.5" style="43" customWidth="1"/>
    <col min="10786" max="10995" width="9" style="43"/>
    <col min="10996" max="10997" width="8.125" style="43" customWidth="1"/>
    <col min="10998" max="11029" width="3.25" style="43" customWidth="1"/>
    <col min="11030" max="11035" width="10" style="43" customWidth="1"/>
    <col min="11036" max="11036" width="26.125" style="43" customWidth="1"/>
    <col min="11037" max="11037" width="9" style="43"/>
    <col min="11038" max="11041" width="3.5" style="43" customWidth="1"/>
    <col min="11042" max="11251" width="9" style="43"/>
    <col min="11252" max="11253" width="8.125" style="43" customWidth="1"/>
    <col min="11254" max="11285" width="3.25" style="43" customWidth="1"/>
    <col min="11286" max="11291" width="10" style="43" customWidth="1"/>
    <col min="11292" max="11292" width="26.125" style="43" customWidth="1"/>
    <col min="11293" max="11293" width="9" style="43"/>
    <col min="11294" max="11297" width="3.5" style="43" customWidth="1"/>
    <col min="11298" max="11507" width="9" style="43"/>
    <col min="11508" max="11509" width="8.125" style="43" customWidth="1"/>
    <col min="11510" max="11541" width="3.25" style="43" customWidth="1"/>
    <col min="11542" max="11547" width="10" style="43" customWidth="1"/>
    <col min="11548" max="11548" width="26.125" style="43" customWidth="1"/>
    <col min="11549" max="11549" width="9" style="43"/>
    <col min="11550" max="11553" width="3.5" style="43" customWidth="1"/>
    <col min="11554" max="11763" width="9" style="43"/>
    <col min="11764" max="11765" width="8.125" style="43" customWidth="1"/>
    <col min="11766" max="11797" width="3.25" style="43" customWidth="1"/>
    <col min="11798" max="11803" width="10" style="43" customWidth="1"/>
    <col min="11804" max="11804" width="26.125" style="43" customWidth="1"/>
    <col min="11805" max="11805" width="9" style="43"/>
    <col min="11806" max="11809" width="3.5" style="43" customWidth="1"/>
    <col min="11810" max="12019" width="9" style="43"/>
    <col min="12020" max="12021" width="8.125" style="43" customWidth="1"/>
    <col min="12022" max="12053" width="3.25" style="43" customWidth="1"/>
    <col min="12054" max="12059" width="10" style="43" customWidth="1"/>
    <col min="12060" max="12060" width="26.125" style="43" customWidth="1"/>
    <col min="12061" max="12061" width="9" style="43"/>
    <col min="12062" max="12065" width="3.5" style="43" customWidth="1"/>
    <col min="12066" max="12275" width="9" style="43"/>
    <col min="12276" max="12277" width="8.125" style="43" customWidth="1"/>
    <col min="12278" max="12309" width="3.25" style="43" customWidth="1"/>
    <col min="12310" max="12315" width="10" style="43" customWidth="1"/>
    <col min="12316" max="12316" width="26.125" style="43" customWidth="1"/>
    <col min="12317" max="12317" width="9" style="43"/>
    <col min="12318" max="12321" width="3.5" style="43" customWidth="1"/>
    <col min="12322" max="12531" width="9" style="43"/>
    <col min="12532" max="12533" width="8.125" style="43" customWidth="1"/>
    <col min="12534" max="12565" width="3.25" style="43" customWidth="1"/>
    <col min="12566" max="12571" width="10" style="43" customWidth="1"/>
    <col min="12572" max="12572" width="26.125" style="43" customWidth="1"/>
    <col min="12573" max="12573" width="9" style="43"/>
    <col min="12574" max="12577" width="3.5" style="43" customWidth="1"/>
    <col min="12578" max="12787" width="9" style="43"/>
    <col min="12788" max="12789" width="8.125" style="43" customWidth="1"/>
    <col min="12790" max="12821" width="3.25" style="43" customWidth="1"/>
    <col min="12822" max="12827" width="10" style="43" customWidth="1"/>
    <col min="12828" max="12828" width="26.125" style="43" customWidth="1"/>
    <col min="12829" max="12829" width="9" style="43"/>
    <col min="12830" max="12833" width="3.5" style="43" customWidth="1"/>
    <col min="12834" max="13043" width="9" style="43"/>
    <col min="13044" max="13045" width="8.125" style="43" customWidth="1"/>
    <col min="13046" max="13077" width="3.25" style="43" customWidth="1"/>
    <col min="13078" max="13083" width="10" style="43" customWidth="1"/>
    <col min="13084" max="13084" width="26.125" style="43" customWidth="1"/>
    <col min="13085" max="13085" width="9" style="43"/>
    <col min="13086" max="13089" width="3.5" style="43" customWidth="1"/>
    <col min="13090" max="13299" width="9" style="43"/>
    <col min="13300" max="13301" width="8.125" style="43" customWidth="1"/>
    <col min="13302" max="13333" width="3.25" style="43" customWidth="1"/>
    <col min="13334" max="13339" width="10" style="43" customWidth="1"/>
    <col min="13340" max="13340" width="26.125" style="43" customWidth="1"/>
    <col min="13341" max="13341" width="9" style="43"/>
    <col min="13342" max="13345" width="3.5" style="43" customWidth="1"/>
    <col min="13346" max="13555" width="9" style="43"/>
    <col min="13556" max="13557" width="8.125" style="43" customWidth="1"/>
    <col min="13558" max="13589" width="3.25" style="43" customWidth="1"/>
    <col min="13590" max="13595" width="10" style="43" customWidth="1"/>
    <col min="13596" max="13596" width="26.125" style="43" customWidth="1"/>
    <col min="13597" max="13597" width="9" style="43"/>
    <col min="13598" max="13601" width="3.5" style="43" customWidth="1"/>
    <col min="13602" max="13811" width="9" style="43"/>
    <col min="13812" max="13813" width="8.125" style="43" customWidth="1"/>
    <col min="13814" max="13845" width="3.25" style="43" customWidth="1"/>
    <col min="13846" max="13851" width="10" style="43" customWidth="1"/>
    <col min="13852" max="13852" width="26.125" style="43" customWidth="1"/>
    <col min="13853" max="13853" width="9" style="43"/>
    <col min="13854" max="13857" width="3.5" style="43" customWidth="1"/>
    <col min="13858" max="14067" width="9" style="43"/>
    <col min="14068" max="14069" width="8.125" style="43" customWidth="1"/>
    <col min="14070" max="14101" width="3.25" style="43" customWidth="1"/>
    <col min="14102" max="14107" width="10" style="43" customWidth="1"/>
    <col min="14108" max="14108" width="26.125" style="43" customWidth="1"/>
    <col min="14109" max="14109" width="9" style="43"/>
    <col min="14110" max="14113" width="3.5" style="43" customWidth="1"/>
    <col min="14114" max="14323" width="9" style="43"/>
    <col min="14324" max="14325" width="8.125" style="43" customWidth="1"/>
    <col min="14326" max="14357" width="3.25" style="43" customWidth="1"/>
    <col min="14358" max="14363" width="10" style="43" customWidth="1"/>
    <col min="14364" max="14364" width="26.125" style="43" customWidth="1"/>
    <col min="14365" max="14365" width="9" style="43"/>
    <col min="14366" max="14369" width="3.5" style="43" customWidth="1"/>
    <col min="14370" max="14579" width="9" style="43"/>
    <col min="14580" max="14581" width="8.125" style="43" customWidth="1"/>
    <col min="14582" max="14613" width="3.25" style="43" customWidth="1"/>
    <col min="14614" max="14619" width="10" style="43" customWidth="1"/>
    <col min="14620" max="14620" width="26.125" style="43" customWidth="1"/>
    <col min="14621" max="14621" width="9" style="43"/>
    <col min="14622" max="14625" width="3.5" style="43" customWidth="1"/>
    <col min="14626" max="14835" width="9" style="43"/>
    <col min="14836" max="14837" width="8.125" style="43" customWidth="1"/>
    <col min="14838" max="14869" width="3.25" style="43" customWidth="1"/>
    <col min="14870" max="14875" width="10" style="43" customWidth="1"/>
    <col min="14876" max="14876" width="26.125" style="43" customWidth="1"/>
    <col min="14877" max="14877" width="9" style="43"/>
    <col min="14878" max="14881" width="3.5" style="43" customWidth="1"/>
    <col min="14882" max="15091" width="9" style="43"/>
    <col min="15092" max="15093" width="8.125" style="43" customWidth="1"/>
    <col min="15094" max="15125" width="3.25" style="43" customWidth="1"/>
    <col min="15126" max="15131" width="10" style="43" customWidth="1"/>
    <col min="15132" max="15132" width="26.125" style="43" customWidth="1"/>
    <col min="15133" max="15133" width="9" style="43"/>
    <col min="15134" max="15137" width="3.5" style="43" customWidth="1"/>
    <col min="15138" max="15347" width="9" style="43"/>
    <col min="15348" max="15349" width="8.125" style="43" customWidth="1"/>
    <col min="15350" max="15381" width="3.25" style="43" customWidth="1"/>
    <col min="15382" max="15387" width="10" style="43" customWidth="1"/>
    <col min="15388" max="15388" width="26.125" style="43" customWidth="1"/>
    <col min="15389" max="15389" width="9" style="43"/>
    <col min="15390" max="15393" width="3.5" style="43" customWidth="1"/>
    <col min="15394" max="15603" width="9" style="43"/>
    <col min="15604" max="15605" width="8.125" style="43" customWidth="1"/>
    <col min="15606" max="15637" width="3.25" style="43" customWidth="1"/>
    <col min="15638" max="15643" width="10" style="43" customWidth="1"/>
    <col min="15644" max="15644" width="26.125" style="43" customWidth="1"/>
    <col min="15645" max="15645" width="9" style="43"/>
    <col min="15646" max="15649" width="3.5" style="43" customWidth="1"/>
    <col min="15650" max="15859" width="9" style="43"/>
    <col min="15860" max="15861" width="8.125" style="43" customWidth="1"/>
    <col min="15862" max="15893" width="3.25" style="43" customWidth="1"/>
    <col min="15894" max="15899" width="10" style="43" customWidth="1"/>
    <col min="15900" max="15900" width="26.125" style="43" customWidth="1"/>
    <col min="15901" max="15901" width="9" style="43"/>
    <col min="15902" max="15905" width="3.5" style="43" customWidth="1"/>
    <col min="15906" max="16115" width="9" style="43"/>
    <col min="16116" max="16117" width="8.125" style="43" customWidth="1"/>
    <col min="16118" max="16149" width="3.25" style="43" customWidth="1"/>
    <col min="16150" max="16155" width="10" style="43" customWidth="1"/>
    <col min="16156" max="16156" width="26.125" style="43" customWidth="1"/>
    <col min="16157" max="16157" width="9" style="43"/>
    <col min="16158" max="16161" width="3.5" style="43" customWidth="1"/>
    <col min="16162" max="16384" width="9" style="43"/>
  </cols>
  <sheetData>
    <row r="1" spans="1:40" ht="42.75" thickBot="1">
      <c r="A1" s="220" t="s">
        <v>184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</row>
    <row r="2" spans="1:40" customFormat="1" ht="26.25" customHeight="1">
      <c r="A2" s="44"/>
      <c r="B2" s="45" t="s">
        <v>81</v>
      </c>
      <c r="C2" s="234" t="str">
        <f>A4</f>
        <v>中央中</v>
      </c>
      <c r="D2" s="235"/>
      <c r="E2" s="235"/>
      <c r="F2" s="238"/>
      <c r="G2" s="234" t="str">
        <f>A6</f>
        <v>芦原中</v>
      </c>
      <c r="H2" s="235"/>
      <c r="I2" s="235"/>
      <c r="J2" s="235"/>
      <c r="K2" s="234" t="str">
        <f>A8</f>
        <v>大東中</v>
      </c>
      <c r="L2" s="235"/>
      <c r="M2" s="235"/>
      <c r="N2" s="235"/>
      <c r="O2" s="234" t="str">
        <f>A10</f>
        <v>坂井中</v>
      </c>
      <c r="P2" s="235"/>
      <c r="Q2" s="235"/>
      <c r="R2" s="235"/>
      <c r="S2" s="234" t="str">
        <f>A12</f>
        <v>丸中Ⅱ</v>
      </c>
      <c r="T2" s="235"/>
      <c r="U2" s="235"/>
      <c r="V2" s="235"/>
      <c r="W2" s="234" t="str">
        <f>A14</f>
        <v>武生一</v>
      </c>
      <c r="X2" s="235"/>
      <c r="Y2" s="235"/>
      <c r="Z2" s="235"/>
      <c r="AA2" s="234" t="str">
        <f>A16</f>
        <v>レインボーⅡ</v>
      </c>
      <c r="AB2" s="235"/>
      <c r="AC2" s="235"/>
      <c r="AD2" s="235"/>
      <c r="AE2" s="234" t="str">
        <f>A18</f>
        <v>成和中</v>
      </c>
      <c r="AF2" s="235"/>
      <c r="AG2" s="235"/>
      <c r="AH2" s="240"/>
      <c r="AI2" s="232" t="s">
        <v>83</v>
      </c>
      <c r="AJ2" s="222" t="s">
        <v>84</v>
      </c>
      <c r="AK2" s="222" t="s">
        <v>85</v>
      </c>
      <c r="AL2" s="222" t="s">
        <v>86</v>
      </c>
      <c r="AM2" s="224" t="s">
        <v>87</v>
      </c>
      <c r="AN2" s="226" t="s">
        <v>88</v>
      </c>
    </row>
    <row r="3" spans="1:40" customFormat="1" ht="26.25" customHeight="1">
      <c r="A3" s="46" t="s">
        <v>89</v>
      </c>
      <c r="B3" s="47"/>
      <c r="C3" s="236"/>
      <c r="D3" s="237"/>
      <c r="E3" s="237"/>
      <c r="F3" s="239"/>
      <c r="G3" s="236"/>
      <c r="H3" s="237"/>
      <c r="I3" s="237"/>
      <c r="J3" s="237"/>
      <c r="K3" s="236"/>
      <c r="L3" s="237"/>
      <c r="M3" s="237"/>
      <c r="N3" s="237"/>
      <c r="O3" s="236"/>
      <c r="P3" s="237"/>
      <c r="Q3" s="237"/>
      <c r="R3" s="237"/>
      <c r="S3" s="236"/>
      <c r="T3" s="237"/>
      <c r="U3" s="237"/>
      <c r="V3" s="237"/>
      <c r="W3" s="236"/>
      <c r="X3" s="237"/>
      <c r="Y3" s="237"/>
      <c r="Z3" s="237"/>
      <c r="AA3" s="236"/>
      <c r="AB3" s="237"/>
      <c r="AC3" s="237"/>
      <c r="AD3" s="237"/>
      <c r="AE3" s="236"/>
      <c r="AF3" s="237"/>
      <c r="AG3" s="237"/>
      <c r="AH3" s="241"/>
      <c r="AI3" s="233"/>
      <c r="AJ3" s="223"/>
      <c r="AK3" s="223"/>
      <c r="AL3" s="223"/>
      <c r="AM3" s="225"/>
      <c r="AN3" s="227"/>
    </row>
    <row r="4" spans="1:40" customFormat="1" ht="26.25" customHeight="1">
      <c r="A4" s="266" t="s">
        <v>93</v>
      </c>
      <c r="B4" s="267"/>
      <c r="C4" s="29"/>
      <c r="D4" s="30"/>
      <c r="E4" s="30"/>
      <c r="F4" s="31"/>
      <c r="G4" s="29" t="str">
        <f t="shared" ref="G4:G19" si="0">IF(H4="","",IF(H4=J4,"△",IF(H4&gt;J4,"○","●")))</f>
        <v>●</v>
      </c>
      <c r="H4" s="30">
        <v>0</v>
      </c>
      <c r="I4" s="30" t="s">
        <v>90</v>
      </c>
      <c r="J4" s="31">
        <v>3</v>
      </c>
      <c r="K4" s="29" t="str">
        <f t="shared" ref="K4:K19" si="1">IF(L4="","",IF(L4=N4,"△",IF(L4&gt;N4,"○","●")))</f>
        <v>△</v>
      </c>
      <c r="L4" s="30">
        <v>1</v>
      </c>
      <c r="M4" s="30" t="s">
        <v>90</v>
      </c>
      <c r="N4" s="31">
        <v>1</v>
      </c>
      <c r="O4" s="29" t="str">
        <f t="shared" ref="O4:O19" si="2">IF(P4="","",IF(P4=R4,"△",IF(P4&gt;R4,"○","●")))</f>
        <v>●</v>
      </c>
      <c r="P4" s="30">
        <v>0</v>
      </c>
      <c r="Q4" s="30" t="s">
        <v>90</v>
      </c>
      <c r="R4" s="31">
        <v>3</v>
      </c>
      <c r="S4" s="29" t="str">
        <f t="shared" ref="S4:S19" si="3">IF(T4="","",IF(T4=V4,"△",IF(T4&gt;V4,"○","●")))</f>
        <v>○</v>
      </c>
      <c r="T4" s="30">
        <v>1</v>
      </c>
      <c r="U4" s="30" t="s">
        <v>90</v>
      </c>
      <c r="V4" s="31">
        <v>0</v>
      </c>
      <c r="W4" s="29" t="str">
        <f t="shared" ref="W4:W19" si="4">IF(X4="","",IF(X4=Z4,"△",IF(X4&gt;Z4,"○","●")))</f>
        <v>○</v>
      </c>
      <c r="X4" s="30">
        <v>3</v>
      </c>
      <c r="Y4" s="30" t="s">
        <v>90</v>
      </c>
      <c r="Z4" s="31">
        <v>1</v>
      </c>
      <c r="AA4" s="29" t="str">
        <f t="shared" ref="AA4:AA19" si="5">IF(AB4="","",IF(AB4=AD4,"△",IF(AB4&gt;AD4,"○","●")))</f>
        <v>○</v>
      </c>
      <c r="AB4" s="30">
        <v>1</v>
      </c>
      <c r="AC4" s="30" t="s">
        <v>90</v>
      </c>
      <c r="AD4" s="31">
        <v>0</v>
      </c>
      <c r="AE4" s="29" t="str">
        <f t="shared" ref="AE4:AE19" si="6">IF(AF4="","",IF(AF4=AH4,"△",IF(AF4&gt;AH4,"○","●")))</f>
        <v>○</v>
      </c>
      <c r="AF4" s="30">
        <v>1</v>
      </c>
      <c r="AG4" s="30" t="s">
        <v>90</v>
      </c>
      <c r="AH4" s="32">
        <v>0</v>
      </c>
      <c r="AI4" s="248">
        <f>COUNTIF(C4:AH5,"○")*3+COUNTIF(C4:AH5,"△")</f>
        <v>31</v>
      </c>
      <c r="AJ4" s="250">
        <f>D4+H4+L4+P4+T4+X4+AB4+AF4+D5+H5+L5+P5+T5+X5+AB5+AF5</f>
        <v>40</v>
      </c>
      <c r="AK4" s="242">
        <f>-(F4+J4+N4+R4+V4+Z4+AD4+AH4+F5+J5+N5+R5+V5+Z5+AD5+AH5)</f>
        <v>-14</v>
      </c>
      <c r="AL4" s="242">
        <f>AJ4+AK4</f>
        <v>26</v>
      </c>
      <c r="AM4" s="228">
        <f>RANK(AI4,$AI$4:$AI$19,0)</f>
        <v>2</v>
      </c>
      <c r="AN4" s="264">
        <v>2</v>
      </c>
    </row>
    <row r="5" spans="1:40" customFormat="1" ht="26.25" customHeight="1">
      <c r="A5" s="271"/>
      <c r="B5" s="272"/>
      <c r="C5" s="33"/>
      <c r="D5" s="34"/>
      <c r="E5" s="35"/>
      <c r="F5" s="36"/>
      <c r="G5" s="37" t="str">
        <f t="shared" si="0"/>
        <v>●</v>
      </c>
      <c r="H5" s="34">
        <v>1</v>
      </c>
      <c r="I5" s="35" t="s">
        <v>90</v>
      </c>
      <c r="J5" s="36">
        <v>2</v>
      </c>
      <c r="K5" s="37" t="str">
        <f t="shared" si="1"/>
        <v>○</v>
      </c>
      <c r="L5" s="34">
        <v>6</v>
      </c>
      <c r="M5" s="35" t="s">
        <v>90</v>
      </c>
      <c r="N5" s="36">
        <v>0</v>
      </c>
      <c r="O5" s="37" t="str">
        <f t="shared" si="2"/>
        <v>○</v>
      </c>
      <c r="P5" s="34">
        <v>3</v>
      </c>
      <c r="Q5" s="35" t="s">
        <v>90</v>
      </c>
      <c r="R5" s="36">
        <v>1</v>
      </c>
      <c r="S5" s="37" t="str">
        <f t="shared" si="3"/>
        <v>○</v>
      </c>
      <c r="T5" s="34">
        <v>7</v>
      </c>
      <c r="U5" s="35" t="s">
        <v>90</v>
      </c>
      <c r="V5" s="36">
        <v>2</v>
      </c>
      <c r="W5" s="37" t="str">
        <f t="shared" si="4"/>
        <v>○</v>
      </c>
      <c r="X5" s="34">
        <v>9</v>
      </c>
      <c r="Y5" s="35" t="s">
        <v>90</v>
      </c>
      <c r="Z5" s="36">
        <v>0</v>
      </c>
      <c r="AA5" s="37" t="str">
        <f t="shared" si="5"/>
        <v>○</v>
      </c>
      <c r="AB5" s="34">
        <v>3</v>
      </c>
      <c r="AC5" s="35" t="s">
        <v>90</v>
      </c>
      <c r="AD5" s="36">
        <v>1</v>
      </c>
      <c r="AE5" s="37" t="str">
        <f t="shared" si="6"/>
        <v>○</v>
      </c>
      <c r="AF5" s="34">
        <v>4</v>
      </c>
      <c r="AG5" s="35" t="s">
        <v>90</v>
      </c>
      <c r="AH5" s="38">
        <v>0</v>
      </c>
      <c r="AI5" s="253"/>
      <c r="AJ5" s="251"/>
      <c r="AK5" s="252"/>
      <c r="AL5" s="252"/>
      <c r="AM5" s="229"/>
      <c r="AN5" s="270"/>
    </row>
    <row r="6" spans="1:40" customFormat="1" ht="26.25" customHeight="1">
      <c r="A6" s="266" t="s">
        <v>82</v>
      </c>
      <c r="B6" s="267"/>
      <c r="C6" s="29" t="str">
        <f t="shared" ref="C6:C19" si="7">IF(D6="","",IF(D6=F6,"△",IF(D6&gt;F6,"○","●")))</f>
        <v>○</v>
      </c>
      <c r="D6" s="30">
        <v>3</v>
      </c>
      <c r="E6" s="30" t="s">
        <v>90</v>
      </c>
      <c r="F6" s="31">
        <v>0</v>
      </c>
      <c r="G6" s="29" t="str">
        <f t="shared" si="0"/>
        <v/>
      </c>
      <c r="H6" s="30"/>
      <c r="I6" s="30"/>
      <c r="J6" s="31"/>
      <c r="K6" s="29" t="str">
        <f t="shared" si="1"/>
        <v>○</v>
      </c>
      <c r="L6" s="30">
        <v>2</v>
      </c>
      <c r="M6" s="30" t="s">
        <v>90</v>
      </c>
      <c r="N6" s="31">
        <v>0</v>
      </c>
      <c r="O6" s="29" t="str">
        <f t="shared" si="2"/>
        <v>△</v>
      </c>
      <c r="P6" s="30">
        <v>1</v>
      </c>
      <c r="Q6" s="30" t="s">
        <v>90</v>
      </c>
      <c r="R6" s="31">
        <v>1</v>
      </c>
      <c r="S6" s="29" t="str">
        <f t="shared" si="3"/>
        <v>○</v>
      </c>
      <c r="T6" s="30">
        <v>3</v>
      </c>
      <c r="U6" s="30" t="s">
        <v>90</v>
      </c>
      <c r="V6" s="31">
        <v>0</v>
      </c>
      <c r="W6" s="29" t="str">
        <f t="shared" si="4"/>
        <v>●</v>
      </c>
      <c r="X6" s="30">
        <v>0</v>
      </c>
      <c r="Y6" s="30" t="s">
        <v>90</v>
      </c>
      <c r="Z6" s="31">
        <v>4</v>
      </c>
      <c r="AA6" s="29" t="str">
        <f t="shared" si="5"/>
        <v>○</v>
      </c>
      <c r="AB6" s="30">
        <v>4</v>
      </c>
      <c r="AC6" s="30" t="s">
        <v>90</v>
      </c>
      <c r="AD6" s="31">
        <v>2</v>
      </c>
      <c r="AE6" s="29" t="str">
        <f t="shared" si="6"/>
        <v>△</v>
      </c>
      <c r="AF6" s="30">
        <v>1</v>
      </c>
      <c r="AG6" s="30" t="s">
        <v>90</v>
      </c>
      <c r="AH6" s="32">
        <v>1</v>
      </c>
      <c r="AI6" s="248">
        <f>COUNTIF(C6:AH7,"○")*3+COUNTIF(C6:AH7,"△")</f>
        <v>35</v>
      </c>
      <c r="AJ6" s="250">
        <f>D6+H6+L6+P6+T6+X6+AB6+AF6+D7+H7+L7+P7+T7+X7+AB7+AF7</f>
        <v>48</v>
      </c>
      <c r="AK6" s="242">
        <f>-(F6+J6+N6+R6+V6+Z6+AD6+AH6+F7+J7+N7+R7+V7+Z7+AD7+AH7)</f>
        <v>-12</v>
      </c>
      <c r="AL6" s="242">
        <f>AJ6+AK6</f>
        <v>36</v>
      </c>
      <c r="AM6" s="228">
        <f>RANK(AI6,$AI$4:$AI$19,0)</f>
        <v>1</v>
      </c>
      <c r="AN6" s="264">
        <v>1</v>
      </c>
    </row>
    <row r="7" spans="1:40" customFormat="1" ht="26.25" customHeight="1">
      <c r="A7" s="273"/>
      <c r="B7" s="274"/>
      <c r="C7" s="37" t="str">
        <f t="shared" si="7"/>
        <v>○</v>
      </c>
      <c r="D7" s="34">
        <v>2</v>
      </c>
      <c r="E7" s="35" t="s">
        <v>90</v>
      </c>
      <c r="F7" s="36">
        <v>1</v>
      </c>
      <c r="G7" s="37" t="str">
        <f t="shared" si="0"/>
        <v/>
      </c>
      <c r="H7" s="34"/>
      <c r="I7" s="35"/>
      <c r="J7" s="36"/>
      <c r="K7" s="37" t="str">
        <f t="shared" si="1"/>
        <v>○</v>
      </c>
      <c r="L7" s="34">
        <v>3</v>
      </c>
      <c r="M7" s="35" t="s">
        <v>90</v>
      </c>
      <c r="N7" s="36">
        <v>0</v>
      </c>
      <c r="O7" s="37" t="str">
        <f t="shared" si="2"/>
        <v>○</v>
      </c>
      <c r="P7" s="34">
        <v>4</v>
      </c>
      <c r="Q7" s="35" t="s">
        <v>90</v>
      </c>
      <c r="R7" s="36">
        <v>2</v>
      </c>
      <c r="S7" s="37" t="str">
        <f t="shared" si="3"/>
        <v>○</v>
      </c>
      <c r="T7" s="34">
        <v>6</v>
      </c>
      <c r="U7" s="35" t="s">
        <v>90</v>
      </c>
      <c r="V7" s="36">
        <v>1</v>
      </c>
      <c r="W7" s="37" t="str">
        <f t="shared" si="4"/>
        <v>○</v>
      </c>
      <c r="X7" s="34">
        <v>11</v>
      </c>
      <c r="Y7" s="35" t="s">
        <v>90</v>
      </c>
      <c r="Z7" s="36">
        <v>0</v>
      </c>
      <c r="AA7" s="37" t="str">
        <f t="shared" si="5"/>
        <v>○</v>
      </c>
      <c r="AB7" s="34">
        <v>3</v>
      </c>
      <c r="AC7" s="35" t="s">
        <v>90</v>
      </c>
      <c r="AD7" s="36">
        <v>0</v>
      </c>
      <c r="AE7" s="37" t="str">
        <f t="shared" si="6"/>
        <v>○</v>
      </c>
      <c r="AF7" s="34">
        <v>5</v>
      </c>
      <c r="AG7" s="35" t="s">
        <v>90</v>
      </c>
      <c r="AH7" s="38">
        <v>0</v>
      </c>
      <c r="AI7" s="253"/>
      <c r="AJ7" s="251"/>
      <c r="AK7" s="252"/>
      <c r="AL7" s="252"/>
      <c r="AM7" s="229"/>
      <c r="AN7" s="270"/>
    </row>
    <row r="8" spans="1:40" customFormat="1" ht="26.25" customHeight="1">
      <c r="A8" s="271" t="s">
        <v>91</v>
      </c>
      <c r="B8" s="272"/>
      <c r="C8" s="29" t="str">
        <f t="shared" si="7"/>
        <v>△</v>
      </c>
      <c r="D8" s="30">
        <v>1</v>
      </c>
      <c r="E8" s="30" t="s">
        <v>90</v>
      </c>
      <c r="F8" s="31">
        <v>1</v>
      </c>
      <c r="G8" s="29" t="str">
        <f t="shared" si="0"/>
        <v>●</v>
      </c>
      <c r="H8" s="30">
        <v>0</v>
      </c>
      <c r="I8" s="30" t="s">
        <v>90</v>
      </c>
      <c r="J8" s="31">
        <v>2</v>
      </c>
      <c r="K8" s="29" t="str">
        <f t="shared" si="1"/>
        <v/>
      </c>
      <c r="L8" s="30"/>
      <c r="M8" s="30"/>
      <c r="N8" s="31"/>
      <c r="O8" s="29" t="str">
        <f t="shared" si="2"/>
        <v>●</v>
      </c>
      <c r="P8" s="30">
        <v>0</v>
      </c>
      <c r="Q8" s="30" t="s">
        <v>90</v>
      </c>
      <c r="R8" s="31">
        <v>1</v>
      </c>
      <c r="S8" s="29" t="str">
        <f t="shared" si="3"/>
        <v>○</v>
      </c>
      <c r="T8" s="30">
        <v>7</v>
      </c>
      <c r="U8" s="30" t="s">
        <v>90</v>
      </c>
      <c r="V8" s="31">
        <v>2</v>
      </c>
      <c r="W8" s="29" t="str">
        <f t="shared" si="4"/>
        <v>○</v>
      </c>
      <c r="X8" s="30">
        <v>5</v>
      </c>
      <c r="Y8" s="30" t="s">
        <v>90</v>
      </c>
      <c r="Z8" s="31">
        <v>0</v>
      </c>
      <c r="AA8" s="29" t="str">
        <f t="shared" si="5"/>
        <v>●</v>
      </c>
      <c r="AB8" s="30">
        <v>0</v>
      </c>
      <c r="AC8" s="30" t="s">
        <v>90</v>
      </c>
      <c r="AD8" s="31">
        <v>1</v>
      </c>
      <c r="AE8" s="29" t="str">
        <f t="shared" si="6"/>
        <v>○</v>
      </c>
      <c r="AF8" s="30">
        <v>4</v>
      </c>
      <c r="AG8" s="30" t="s">
        <v>90</v>
      </c>
      <c r="AH8" s="32">
        <v>1</v>
      </c>
      <c r="AI8" s="248">
        <f>COUNTIF(C8:AH9,"○")*3+COUNTIF(C8:AH9,"△")</f>
        <v>20</v>
      </c>
      <c r="AJ8" s="250">
        <f>D8+H8+L8+P8+T8+X8+AB8+AF8+D9+H9+L9+P9+T9+X9+AB9+AF9</f>
        <v>31</v>
      </c>
      <c r="AK8" s="242">
        <f>-(F8+J8+N8+R8+V8+Z8+AD8+AH8+F9+J9+N9+R9+V9+Z9+AD9+AH9)</f>
        <v>-22</v>
      </c>
      <c r="AL8" s="242">
        <f>AJ8+AK8</f>
        <v>9</v>
      </c>
      <c r="AM8" s="228">
        <f>RANK(AI8,$AI$4:$AI$19,0)</f>
        <v>4</v>
      </c>
      <c r="AN8" s="264">
        <v>4</v>
      </c>
    </row>
    <row r="9" spans="1:40" customFormat="1" ht="26.25" customHeight="1">
      <c r="A9" s="271"/>
      <c r="B9" s="272"/>
      <c r="C9" s="37" t="str">
        <f t="shared" si="7"/>
        <v>●</v>
      </c>
      <c r="D9" s="34">
        <v>0</v>
      </c>
      <c r="E9" s="35" t="s">
        <v>90</v>
      </c>
      <c r="F9" s="36">
        <v>6</v>
      </c>
      <c r="G9" s="37" t="str">
        <f t="shared" si="0"/>
        <v>●</v>
      </c>
      <c r="H9" s="34">
        <v>0</v>
      </c>
      <c r="I9" s="35" t="s">
        <v>90</v>
      </c>
      <c r="J9" s="36">
        <v>3</v>
      </c>
      <c r="K9" s="37" t="str">
        <f t="shared" si="1"/>
        <v/>
      </c>
      <c r="L9" s="34"/>
      <c r="M9" s="35"/>
      <c r="N9" s="36"/>
      <c r="O9" s="37" t="str">
        <f t="shared" si="2"/>
        <v>●</v>
      </c>
      <c r="P9" s="34">
        <v>1</v>
      </c>
      <c r="Q9" s="35" t="s">
        <v>90</v>
      </c>
      <c r="R9" s="36">
        <v>2</v>
      </c>
      <c r="S9" s="37" t="str">
        <f t="shared" si="3"/>
        <v>○</v>
      </c>
      <c r="T9" s="34">
        <v>4</v>
      </c>
      <c r="U9" s="35" t="s">
        <v>90</v>
      </c>
      <c r="V9" s="36">
        <v>1</v>
      </c>
      <c r="W9" s="37" t="str">
        <f t="shared" si="4"/>
        <v>○</v>
      </c>
      <c r="X9" s="34">
        <v>3</v>
      </c>
      <c r="Y9" s="35" t="s">
        <v>90</v>
      </c>
      <c r="Z9" s="36">
        <v>0</v>
      </c>
      <c r="AA9" s="37" t="str">
        <f t="shared" si="5"/>
        <v>△</v>
      </c>
      <c r="AB9" s="34">
        <v>1</v>
      </c>
      <c r="AC9" s="35" t="s">
        <v>90</v>
      </c>
      <c r="AD9" s="36">
        <v>1</v>
      </c>
      <c r="AE9" s="37" t="str">
        <f t="shared" si="6"/>
        <v>○</v>
      </c>
      <c r="AF9" s="34">
        <v>5</v>
      </c>
      <c r="AG9" s="35" t="s">
        <v>90</v>
      </c>
      <c r="AH9" s="38">
        <v>1</v>
      </c>
      <c r="AI9" s="253"/>
      <c r="AJ9" s="251"/>
      <c r="AK9" s="252"/>
      <c r="AL9" s="252"/>
      <c r="AM9" s="229"/>
      <c r="AN9" s="270"/>
    </row>
    <row r="10" spans="1:40" customFormat="1" ht="26.25" customHeight="1">
      <c r="A10" s="266" t="s">
        <v>92</v>
      </c>
      <c r="B10" s="267"/>
      <c r="C10" s="29" t="str">
        <f t="shared" si="7"/>
        <v>○</v>
      </c>
      <c r="D10" s="30">
        <v>3</v>
      </c>
      <c r="E10" s="30" t="s">
        <v>90</v>
      </c>
      <c r="F10" s="31">
        <v>0</v>
      </c>
      <c r="G10" s="29" t="str">
        <f t="shared" si="0"/>
        <v>△</v>
      </c>
      <c r="H10" s="30">
        <v>1</v>
      </c>
      <c r="I10" s="30" t="s">
        <v>90</v>
      </c>
      <c r="J10" s="31">
        <v>1</v>
      </c>
      <c r="K10" s="29" t="str">
        <f t="shared" si="1"/>
        <v>○</v>
      </c>
      <c r="L10" s="30">
        <v>1</v>
      </c>
      <c r="M10" s="30" t="s">
        <v>90</v>
      </c>
      <c r="N10" s="31">
        <v>0</v>
      </c>
      <c r="O10" s="29" t="str">
        <f t="shared" si="2"/>
        <v/>
      </c>
      <c r="P10" s="30"/>
      <c r="Q10" s="30"/>
      <c r="R10" s="31"/>
      <c r="S10" s="29" t="str">
        <f t="shared" si="3"/>
        <v>●</v>
      </c>
      <c r="T10" s="30">
        <v>2</v>
      </c>
      <c r="U10" s="30" t="s">
        <v>90</v>
      </c>
      <c r="V10" s="31">
        <v>6</v>
      </c>
      <c r="W10" s="29" t="str">
        <f t="shared" si="4"/>
        <v>○</v>
      </c>
      <c r="X10" s="30">
        <v>2</v>
      </c>
      <c r="Y10" s="30" t="s">
        <v>90</v>
      </c>
      <c r="Z10" s="31">
        <v>0</v>
      </c>
      <c r="AA10" s="29" t="str">
        <f t="shared" si="5"/>
        <v>●</v>
      </c>
      <c r="AB10" s="30">
        <v>1</v>
      </c>
      <c r="AC10" s="30" t="s">
        <v>90</v>
      </c>
      <c r="AD10" s="31">
        <v>2</v>
      </c>
      <c r="AE10" s="29" t="str">
        <f t="shared" si="6"/>
        <v>○</v>
      </c>
      <c r="AF10" s="30">
        <v>3</v>
      </c>
      <c r="AG10" s="30" t="s">
        <v>90</v>
      </c>
      <c r="AH10" s="32">
        <v>0</v>
      </c>
      <c r="AI10" s="248">
        <f>COUNTIF(C10:AH11,"○")*3+COUNTIF(C10:AH11,"△")</f>
        <v>26</v>
      </c>
      <c r="AJ10" s="250">
        <f>D10+H10+L10+P10+T10+X10+AB10+AF10+D11+H11+L11+P11+T11+X11+AB11+AF11</f>
        <v>39</v>
      </c>
      <c r="AK10" s="242">
        <f>-(F10+J10+N10+R10+V10+Z10+AD10+AH10+F11+J11+N11+R11+V11+Z11+AD11+AH11)</f>
        <v>-20</v>
      </c>
      <c r="AL10" s="242">
        <f>AJ10+AK10</f>
        <v>19</v>
      </c>
      <c r="AM10" s="228">
        <f>RANK(AI10,$AI$4:$AI$19,0)</f>
        <v>3</v>
      </c>
      <c r="AN10" s="264">
        <v>3</v>
      </c>
    </row>
    <row r="11" spans="1:40" customFormat="1" ht="26.25" customHeight="1">
      <c r="A11" s="273"/>
      <c r="B11" s="274"/>
      <c r="C11" s="37" t="str">
        <f t="shared" si="7"/>
        <v>●</v>
      </c>
      <c r="D11" s="34">
        <v>1</v>
      </c>
      <c r="E11" s="35" t="s">
        <v>90</v>
      </c>
      <c r="F11" s="36">
        <v>3</v>
      </c>
      <c r="G11" s="37" t="str">
        <f t="shared" si="0"/>
        <v>●</v>
      </c>
      <c r="H11" s="34">
        <v>2</v>
      </c>
      <c r="I11" s="35" t="s">
        <v>90</v>
      </c>
      <c r="J11" s="36">
        <v>4</v>
      </c>
      <c r="K11" s="37" t="str">
        <f t="shared" si="1"/>
        <v>○</v>
      </c>
      <c r="L11" s="34">
        <v>2</v>
      </c>
      <c r="M11" s="35" t="s">
        <v>90</v>
      </c>
      <c r="N11" s="36">
        <v>1</v>
      </c>
      <c r="O11" s="37" t="str">
        <f t="shared" si="2"/>
        <v/>
      </c>
      <c r="P11" s="34"/>
      <c r="Q11" s="35"/>
      <c r="R11" s="36"/>
      <c r="S11" s="37" t="str">
        <f t="shared" si="3"/>
        <v>○</v>
      </c>
      <c r="T11" s="34">
        <v>5</v>
      </c>
      <c r="U11" s="35" t="s">
        <v>90</v>
      </c>
      <c r="V11" s="36">
        <v>0</v>
      </c>
      <c r="W11" s="37" t="str">
        <f t="shared" si="4"/>
        <v>○</v>
      </c>
      <c r="X11" s="34">
        <v>11</v>
      </c>
      <c r="Y11" s="35" t="s">
        <v>90</v>
      </c>
      <c r="Z11" s="36">
        <v>0</v>
      </c>
      <c r="AA11" s="37" t="str">
        <f t="shared" si="5"/>
        <v>△</v>
      </c>
      <c r="AB11" s="34">
        <v>2</v>
      </c>
      <c r="AC11" s="35" t="s">
        <v>90</v>
      </c>
      <c r="AD11" s="36">
        <v>2</v>
      </c>
      <c r="AE11" s="37" t="str">
        <f t="shared" si="6"/>
        <v>○</v>
      </c>
      <c r="AF11" s="34">
        <v>3</v>
      </c>
      <c r="AG11" s="35" t="s">
        <v>90</v>
      </c>
      <c r="AH11" s="38">
        <v>1</v>
      </c>
      <c r="AI11" s="253"/>
      <c r="AJ11" s="251"/>
      <c r="AK11" s="252"/>
      <c r="AL11" s="252"/>
      <c r="AM11" s="229"/>
      <c r="AN11" s="270"/>
    </row>
    <row r="12" spans="1:40" customFormat="1" ht="26.25" customHeight="1">
      <c r="A12" s="271" t="s">
        <v>185</v>
      </c>
      <c r="B12" s="272"/>
      <c r="C12" s="29" t="str">
        <f t="shared" si="7"/>
        <v>●</v>
      </c>
      <c r="D12" s="30">
        <v>0</v>
      </c>
      <c r="E12" s="30" t="s">
        <v>90</v>
      </c>
      <c r="F12" s="31">
        <v>1</v>
      </c>
      <c r="G12" s="29" t="str">
        <f t="shared" si="0"/>
        <v>●</v>
      </c>
      <c r="H12" s="30">
        <v>0</v>
      </c>
      <c r="I12" s="30" t="s">
        <v>90</v>
      </c>
      <c r="J12" s="31">
        <v>3</v>
      </c>
      <c r="K12" s="29" t="str">
        <f t="shared" si="1"/>
        <v>●</v>
      </c>
      <c r="L12" s="30">
        <v>2</v>
      </c>
      <c r="M12" s="30" t="s">
        <v>90</v>
      </c>
      <c r="N12" s="31">
        <v>7</v>
      </c>
      <c r="O12" s="29" t="str">
        <f t="shared" si="2"/>
        <v>○</v>
      </c>
      <c r="P12" s="30">
        <v>6</v>
      </c>
      <c r="Q12" s="30" t="s">
        <v>90</v>
      </c>
      <c r="R12" s="31">
        <v>2</v>
      </c>
      <c r="S12" s="29" t="str">
        <f t="shared" si="3"/>
        <v/>
      </c>
      <c r="T12" s="30"/>
      <c r="U12" s="30"/>
      <c r="V12" s="31"/>
      <c r="W12" s="29" t="str">
        <f t="shared" si="4"/>
        <v>○</v>
      </c>
      <c r="X12" s="30">
        <v>3</v>
      </c>
      <c r="Y12" s="30" t="s">
        <v>90</v>
      </c>
      <c r="Z12" s="31">
        <v>1</v>
      </c>
      <c r="AA12" s="29" t="str">
        <f t="shared" si="5"/>
        <v>△</v>
      </c>
      <c r="AB12" s="30">
        <v>1</v>
      </c>
      <c r="AC12" s="30" t="s">
        <v>90</v>
      </c>
      <c r="AD12" s="31">
        <v>1</v>
      </c>
      <c r="AE12" s="29" t="str">
        <f t="shared" si="6"/>
        <v>○</v>
      </c>
      <c r="AF12" s="30">
        <v>2</v>
      </c>
      <c r="AG12" s="30" t="s">
        <v>90</v>
      </c>
      <c r="AH12" s="32">
        <v>0</v>
      </c>
      <c r="AI12" s="248">
        <f>COUNTIF(C12:AH13,"○")*3+COUNTIF(C12:AH13,"△")</f>
        <v>16</v>
      </c>
      <c r="AJ12" s="250">
        <f>D12+H12+L12+P12+T12+X12+AB12+AF12+D13+H13+L13+P13+T13+X13+AB13+AF13</f>
        <v>33</v>
      </c>
      <c r="AK12" s="242">
        <f>-(F12+J12+N12+R12+V12+Z12+AD12+AH12+F13+J13+N13+R13+V13+Z13+AD13+AH13)</f>
        <v>-40</v>
      </c>
      <c r="AL12" s="242">
        <f>AJ12+AK12</f>
        <v>-7</v>
      </c>
      <c r="AM12" s="228">
        <f>RANK(AI12,$AI$4:$AI$19,0)</f>
        <v>6</v>
      </c>
      <c r="AN12" s="264">
        <v>6</v>
      </c>
    </row>
    <row r="13" spans="1:40" customFormat="1" ht="26.25" customHeight="1">
      <c r="A13" s="271"/>
      <c r="B13" s="272"/>
      <c r="C13" s="37" t="str">
        <f t="shared" si="7"/>
        <v>●</v>
      </c>
      <c r="D13" s="34">
        <v>2</v>
      </c>
      <c r="E13" s="35" t="s">
        <v>90</v>
      </c>
      <c r="F13" s="36">
        <v>7</v>
      </c>
      <c r="G13" s="37" t="str">
        <f t="shared" si="0"/>
        <v>●</v>
      </c>
      <c r="H13" s="34">
        <v>1</v>
      </c>
      <c r="I13" s="35" t="s">
        <v>90</v>
      </c>
      <c r="J13" s="36">
        <v>6</v>
      </c>
      <c r="K13" s="37" t="str">
        <f t="shared" si="1"/>
        <v>●</v>
      </c>
      <c r="L13" s="34">
        <v>1</v>
      </c>
      <c r="M13" s="35" t="s">
        <v>90</v>
      </c>
      <c r="N13" s="36">
        <v>4</v>
      </c>
      <c r="O13" s="37" t="str">
        <f t="shared" si="2"/>
        <v>●</v>
      </c>
      <c r="P13" s="34">
        <v>0</v>
      </c>
      <c r="Q13" s="35" t="s">
        <v>90</v>
      </c>
      <c r="R13" s="36">
        <v>5</v>
      </c>
      <c r="S13" s="37" t="str">
        <f t="shared" si="3"/>
        <v/>
      </c>
      <c r="T13" s="34"/>
      <c r="U13" s="35"/>
      <c r="V13" s="36"/>
      <c r="W13" s="37" t="str">
        <f t="shared" si="4"/>
        <v>○</v>
      </c>
      <c r="X13" s="34">
        <v>13</v>
      </c>
      <c r="Y13" s="35" t="s">
        <v>90</v>
      </c>
      <c r="Z13" s="36">
        <v>1</v>
      </c>
      <c r="AA13" s="37" t="str">
        <f t="shared" si="5"/>
        <v>●</v>
      </c>
      <c r="AB13" s="34">
        <v>0</v>
      </c>
      <c r="AC13" s="35" t="s">
        <v>90</v>
      </c>
      <c r="AD13" s="36">
        <v>1</v>
      </c>
      <c r="AE13" s="37" t="str">
        <f t="shared" si="6"/>
        <v>○</v>
      </c>
      <c r="AF13" s="34">
        <v>2</v>
      </c>
      <c r="AG13" s="35" t="s">
        <v>90</v>
      </c>
      <c r="AH13" s="38">
        <v>1</v>
      </c>
      <c r="AI13" s="253"/>
      <c r="AJ13" s="251"/>
      <c r="AK13" s="252"/>
      <c r="AL13" s="252"/>
      <c r="AM13" s="229"/>
      <c r="AN13" s="270"/>
    </row>
    <row r="14" spans="1:40" customFormat="1" ht="26.25" customHeight="1">
      <c r="A14" s="266" t="s">
        <v>186</v>
      </c>
      <c r="B14" s="267"/>
      <c r="C14" s="29" t="str">
        <f t="shared" si="7"/>
        <v>●</v>
      </c>
      <c r="D14" s="30">
        <v>1</v>
      </c>
      <c r="E14" s="30" t="s">
        <v>90</v>
      </c>
      <c r="F14" s="31">
        <v>3</v>
      </c>
      <c r="G14" s="29" t="str">
        <f t="shared" si="0"/>
        <v>○</v>
      </c>
      <c r="H14" s="30">
        <v>4</v>
      </c>
      <c r="I14" s="30" t="s">
        <v>90</v>
      </c>
      <c r="J14" s="31">
        <v>0</v>
      </c>
      <c r="K14" s="29" t="str">
        <f t="shared" si="1"/>
        <v>●</v>
      </c>
      <c r="L14" s="30">
        <v>0</v>
      </c>
      <c r="M14" s="30" t="s">
        <v>90</v>
      </c>
      <c r="N14" s="31">
        <v>5</v>
      </c>
      <c r="O14" s="29" t="str">
        <f t="shared" si="2"/>
        <v>●</v>
      </c>
      <c r="P14" s="30">
        <v>0</v>
      </c>
      <c r="Q14" s="30" t="s">
        <v>90</v>
      </c>
      <c r="R14" s="31">
        <v>2</v>
      </c>
      <c r="S14" s="29" t="str">
        <f t="shared" si="3"/>
        <v>●</v>
      </c>
      <c r="T14" s="30">
        <v>1</v>
      </c>
      <c r="U14" s="30" t="s">
        <v>90</v>
      </c>
      <c r="V14" s="31">
        <v>3</v>
      </c>
      <c r="W14" s="29" t="str">
        <f t="shared" si="4"/>
        <v/>
      </c>
      <c r="X14" s="30"/>
      <c r="Y14" s="30"/>
      <c r="Z14" s="31"/>
      <c r="AA14" s="29" t="str">
        <f t="shared" si="5"/>
        <v>△</v>
      </c>
      <c r="AB14" s="30">
        <v>1</v>
      </c>
      <c r="AC14" s="30" t="s">
        <v>90</v>
      </c>
      <c r="AD14" s="31">
        <v>1</v>
      </c>
      <c r="AE14" s="29" t="str">
        <f t="shared" si="6"/>
        <v>●</v>
      </c>
      <c r="AF14" s="30">
        <v>0</v>
      </c>
      <c r="AG14" s="30" t="s">
        <v>90</v>
      </c>
      <c r="AH14" s="32">
        <v>3</v>
      </c>
      <c r="AI14" s="248">
        <f>COUNTIF(C14:AH15,"○")*3+COUNTIF(C14:AH15,"△")</f>
        <v>4</v>
      </c>
      <c r="AJ14" s="250">
        <f>D14+H14+L14+P14+T14+X14+AB14+AF14+D15+H15+L15+P15+T15+X15+AB15+AF15</f>
        <v>8</v>
      </c>
      <c r="AK14" s="242">
        <f>-(F14+J14+N14+R14+V14+Z14+AD14+AH14+F15+J15+N15+R15+V15+Z15+AD15+AH15)</f>
        <v>-68</v>
      </c>
      <c r="AL14" s="242">
        <f>AJ14+AK14</f>
        <v>-60</v>
      </c>
      <c r="AM14" s="228">
        <f>RANK(AI14,$AI$4:$AI$19,0)</f>
        <v>8</v>
      </c>
      <c r="AN14" s="264">
        <v>8</v>
      </c>
    </row>
    <row r="15" spans="1:40" customFormat="1" ht="26.25" customHeight="1">
      <c r="A15" s="273"/>
      <c r="B15" s="274"/>
      <c r="C15" s="37" t="str">
        <f t="shared" si="7"/>
        <v>●</v>
      </c>
      <c r="D15" s="34">
        <v>0</v>
      </c>
      <c r="E15" s="35" t="s">
        <v>90</v>
      </c>
      <c r="F15" s="36">
        <v>9</v>
      </c>
      <c r="G15" s="37" t="str">
        <f t="shared" si="0"/>
        <v>●</v>
      </c>
      <c r="H15" s="34">
        <v>0</v>
      </c>
      <c r="I15" s="35" t="s">
        <v>90</v>
      </c>
      <c r="J15" s="36">
        <v>11</v>
      </c>
      <c r="K15" s="37" t="str">
        <f t="shared" si="1"/>
        <v>●</v>
      </c>
      <c r="L15" s="34">
        <v>0</v>
      </c>
      <c r="M15" s="35" t="s">
        <v>90</v>
      </c>
      <c r="N15" s="36">
        <v>3</v>
      </c>
      <c r="O15" s="37" t="str">
        <f t="shared" si="2"/>
        <v>●</v>
      </c>
      <c r="P15" s="34">
        <v>0</v>
      </c>
      <c r="Q15" s="35" t="s">
        <v>90</v>
      </c>
      <c r="R15" s="36">
        <v>11</v>
      </c>
      <c r="S15" s="37" t="str">
        <f t="shared" si="3"/>
        <v>●</v>
      </c>
      <c r="T15" s="34">
        <v>1</v>
      </c>
      <c r="U15" s="35" t="s">
        <v>90</v>
      </c>
      <c r="V15" s="36">
        <v>13</v>
      </c>
      <c r="W15" s="37" t="str">
        <f t="shared" si="4"/>
        <v/>
      </c>
      <c r="X15" s="34"/>
      <c r="Y15" s="35"/>
      <c r="Z15" s="36"/>
      <c r="AA15" s="37" t="str">
        <f t="shared" si="5"/>
        <v>●</v>
      </c>
      <c r="AB15" s="34">
        <v>0</v>
      </c>
      <c r="AC15" s="35" t="s">
        <v>90</v>
      </c>
      <c r="AD15" s="36">
        <v>3</v>
      </c>
      <c r="AE15" s="37" t="str">
        <f t="shared" si="6"/>
        <v>●</v>
      </c>
      <c r="AF15" s="34">
        <v>0</v>
      </c>
      <c r="AG15" s="35" t="s">
        <v>90</v>
      </c>
      <c r="AH15" s="38">
        <v>1</v>
      </c>
      <c r="AI15" s="253"/>
      <c r="AJ15" s="251"/>
      <c r="AK15" s="252"/>
      <c r="AL15" s="252"/>
      <c r="AM15" s="229"/>
      <c r="AN15" s="270"/>
    </row>
    <row r="16" spans="1:40" customFormat="1" ht="26.25" customHeight="1">
      <c r="A16" s="271" t="s">
        <v>187</v>
      </c>
      <c r="B16" s="272"/>
      <c r="C16" s="29" t="str">
        <f t="shared" si="7"/>
        <v>●</v>
      </c>
      <c r="D16" s="30">
        <v>0</v>
      </c>
      <c r="E16" s="30" t="s">
        <v>90</v>
      </c>
      <c r="F16" s="31">
        <v>1</v>
      </c>
      <c r="G16" s="29" t="str">
        <f t="shared" si="0"/>
        <v>●</v>
      </c>
      <c r="H16" s="30">
        <v>2</v>
      </c>
      <c r="I16" s="30" t="s">
        <v>90</v>
      </c>
      <c r="J16" s="31">
        <v>4</v>
      </c>
      <c r="K16" s="29" t="str">
        <f t="shared" si="1"/>
        <v>○</v>
      </c>
      <c r="L16" s="30">
        <v>1</v>
      </c>
      <c r="M16" s="30" t="s">
        <v>90</v>
      </c>
      <c r="N16" s="31">
        <v>0</v>
      </c>
      <c r="O16" s="29" t="str">
        <f t="shared" si="2"/>
        <v>○</v>
      </c>
      <c r="P16" s="30">
        <v>2</v>
      </c>
      <c r="Q16" s="30" t="s">
        <v>90</v>
      </c>
      <c r="R16" s="31">
        <v>1</v>
      </c>
      <c r="S16" s="29" t="str">
        <f t="shared" si="3"/>
        <v>△</v>
      </c>
      <c r="T16" s="30">
        <v>1</v>
      </c>
      <c r="U16" s="30" t="s">
        <v>90</v>
      </c>
      <c r="V16" s="31">
        <v>1</v>
      </c>
      <c r="W16" s="29" t="str">
        <f t="shared" si="4"/>
        <v>△</v>
      </c>
      <c r="X16" s="30">
        <v>1</v>
      </c>
      <c r="Y16" s="30" t="s">
        <v>90</v>
      </c>
      <c r="Z16" s="31">
        <v>1</v>
      </c>
      <c r="AA16" s="29" t="str">
        <f t="shared" si="5"/>
        <v/>
      </c>
      <c r="AB16" s="30"/>
      <c r="AC16" s="30"/>
      <c r="AD16" s="31"/>
      <c r="AE16" s="29" t="str">
        <f t="shared" si="6"/>
        <v>△</v>
      </c>
      <c r="AF16" s="30">
        <v>1</v>
      </c>
      <c r="AG16" s="30" t="s">
        <v>90</v>
      </c>
      <c r="AH16" s="32">
        <v>1</v>
      </c>
      <c r="AI16" s="248">
        <f>COUNTIF(C16:AH17,"○")*3+COUNTIF(C16:AH17,"△")</f>
        <v>20</v>
      </c>
      <c r="AJ16" s="250">
        <f>D16+H16+L16+P16+T16+X16+AB16+AF16+D17+H17+L17+P17+T17+X17+AB17+AF17</f>
        <v>18</v>
      </c>
      <c r="AK16" s="242">
        <f>-(F16+J16+N16+R16+V16+Z16+AD16+AH16+F17+J17+N17+R17+V17+Z17+AD17+AH17)</f>
        <v>-18</v>
      </c>
      <c r="AL16" s="242">
        <f>AJ16+AK16</f>
        <v>0</v>
      </c>
      <c r="AM16" s="228">
        <f>RANK(AI16,$AI$4:$AI$19,0)</f>
        <v>4</v>
      </c>
      <c r="AN16" s="264">
        <v>5</v>
      </c>
    </row>
    <row r="17" spans="1:40" customFormat="1" ht="26.25" customHeight="1">
      <c r="A17" s="271"/>
      <c r="B17" s="272"/>
      <c r="C17" s="37" t="str">
        <f t="shared" si="7"/>
        <v>●</v>
      </c>
      <c r="D17" s="34">
        <v>1</v>
      </c>
      <c r="E17" s="35" t="s">
        <v>90</v>
      </c>
      <c r="F17" s="36">
        <v>3</v>
      </c>
      <c r="G17" s="37" t="str">
        <f t="shared" si="0"/>
        <v>●</v>
      </c>
      <c r="H17" s="34">
        <v>0</v>
      </c>
      <c r="I17" s="35" t="s">
        <v>90</v>
      </c>
      <c r="J17" s="36">
        <v>3</v>
      </c>
      <c r="K17" s="37" t="str">
        <f t="shared" si="1"/>
        <v>△</v>
      </c>
      <c r="L17" s="34">
        <v>1</v>
      </c>
      <c r="M17" s="35" t="s">
        <v>90</v>
      </c>
      <c r="N17" s="36">
        <v>1</v>
      </c>
      <c r="O17" s="37" t="str">
        <f t="shared" si="2"/>
        <v>△</v>
      </c>
      <c r="P17" s="34">
        <v>2</v>
      </c>
      <c r="Q17" s="35" t="s">
        <v>90</v>
      </c>
      <c r="R17" s="36">
        <v>2</v>
      </c>
      <c r="S17" s="37" t="str">
        <f t="shared" si="3"/>
        <v>○</v>
      </c>
      <c r="T17" s="34">
        <v>1</v>
      </c>
      <c r="U17" s="35" t="s">
        <v>90</v>
      </c>
      <c r="V17" s="36">
        <v>0</v>
      </c>
      <c r="W17" s="37" t="str">
        <f t="shared" si="4"/>
        <v>○</v>
      </c>
      <c r="X17" s="34">
        <v>3</v>
      </c>
      <c r="Y17" s="35" t="s">
        <v>90</v>
      </c>
      <c r="Z17" s="36">
        <v>0</v>
      </c>
      <c r="AA17" s="37" t="str">
        <f t="shared" si="5"/>
        <v/>
      </c>
      <c r="AB17" s="34"/>
      <c r="AC17" s="35"/>
      <c r="AD17" s="36"/>
      <c r="AE17" s="37" t="str">
        <f t="shared" si="6"/>
        <v>○</v>
      </c>
      <c r="AF17" s="34">
        <v>2</v>
      </c>
      <c r="AG17" s="35" t="s">
        <v>90</v>
      </c>
      <c r="AH17" s="38">
        <v>0</v>
      </c>
      <c r="AI17" s="253"/>
      <c r="AJ17" s="251"/>
      <c r="AK17" s="252"/>
      <c r="AL17" s="252"/>
      <c r="AM17" s="229"/>
      <c r="AN17" s="270"/>
    </row>
    <row r="18" spans="1:40" customFormat="1" ht="26.25" customHeight="1">
      <c r="A18" s="266" t="s">
        <v>188</v>
      </c>
      <c r="B18" s="267"/>
      <c r="C18" s="29" t="str">
        <f t="shared" si="7"/>
        <v>●</v>
      </c>
      <c r="D18" s="30">
        <v>0</v>
      </c>
      <c r="E18" s="30" t="s">
        <v>90</v>
      </c>
      <c r="F18" s="31">
        <v>1</v>
      </c>
      <c r="G18" s="29" t="str">
        <f t="shared" si="0"/>
        <v>△</v>
      </c>
      <c r="H18" s="30">
        <v>1</v>
      </c>
      <c r="I18" s="30" t="s">
        <v>90</v>
      </c>
      <c r="J18" s="31">
        <v>1</v>
      </c>
      <c r="K18" s="29" t="str">
        <f t="shared" si="1"/>
        <v>●</v>
      </c>
      <c r="L18" s="30">
        <v>1</v>
      </c>
      <c r="M18" s="30" t="s">
        <v>90</v>
      </c>
      <c r="N18" s="31">
        <v>4</v>
      </c>
      <c r="O18" s="29" t="str">
        <f t="shared" si="2"/>
        <v>●</v>
      </c>
      <c r="P18" s="30">
        <v>0</v>
      </c>
      <c r="Q18" s="30" t="s">
        <v>90</v>
      </c>
      <c r="R18" s="31">
        <v>3</v>
      </c>
      <c r="S18" s="29" t="str">
        <f t="shared" si="3"/>
        <v>●</v>
      </c>
      <c r="T18" s="30">
        <v>0</v>
      </c>
      <c r="U18" s="30" t="s">
        <v>90</v>
      </c>
      <c r="V18" s="31">
        <v>2</v>
      </c>
      <c r="W18" s="29" t="str">
        <f t="shared" si="4"/>
        <v>○</v>
      </c>
      <c r="X18" s="30">
        <v>3</v>
      </c>
      <c r="Y18" s="30" t="s">
        <v>90</v>
      </c>
      <c r="Z18" s="31">
        <v>0</v>
      </c>
      <c r="AA18" s="29" t="str">
        <f t="shared" si="5"/>
        <v>△</v>
      </c>
      <c r="AB18" s="30">
        <v>1</v>
      </c>
      <c r="AC18" s="30" t="s">
        <v>90</v>
      </c>
      <c r="AD18" s="31">
        <v>1</v>
      </c>
      <c r="AE18" s="29" t="str">
        <f t="shared" si="6"/>
        <v/>
      </c>
      <c r="AF18" s="30"/>
      <c r="AG18" s="30"/>
      <c r="AH18" s="32"/>
      <c r="AI18" s="248">
        <f>COUNTIF(C18:AH19,"○")*3+COUNTIF(C18:AH19,"△")</f>
        <v>8</v>
      </c>
      <c r="AJ18" s="250">
        <f>D18+H18+L18+P18+T18+X18+AB18+AF18+D19+H19+L19+P19+T19+X19+AB19+AF19</f>
        <v>10</v>
      </c>
      <c r="AK18" s="242">
        <f>-(F18+J18+N18+R18+V18+Z18+AD18+AH18+F19+J19+N19+R19+V19+Z19+AD19+AH19)</f>
        <v>-33</v>
      </c>
      <c r="AL18" s="242">
        <f>AJ18+AK18</f>
        <v>-23</v>
      </c>
      <c r="AM18" s="228">
        <f>RANK(AI18,$AI$4:$AI$19,0)</f>
        <v>7</v>
      </c>
      <c r="AN18" s="264">
        <v>7</v>
      </c>
    </row>
    <row r="19" spans="1:40" customFormat="1" ht="26.25" customHeight="1" thickBot="1">
      <c r="A19" s="268"/>
      <c r="B19" s="269"/>
      <c r="C19" s="39" t="str">
        <f t="shared" si="7"/>
        <v>●</v>
      </c>
      <c r="D19" s="40">
        <v>0</v>
      </c>
      <c r="E19" s="41" t="s">
        <v>90</v>
      </c>
      <c r="F19" s="41">
        <v>4</v>
      </c>
      <c r="G19" s="39" t="str">
        <f t="shared" si="0"/>
        <v>●</v>
      </c>
      <c r="H19" s="40">
        <v>0</v>
      </c>
      <c r="I19" s="41" t="s">
        <v>90</v>
      </c>
      <c r="J19" s="41">
        <v>5</v>
      </c>
      <c r="K19" s="39" t="str">
        <f t="shared" si="1"/>
        <v>●</v>
      </c>
      <c r="L19" s="40">
        <v>1</v>
      </c>
      <c r="M19" s="41" t="s">
        <v>90</v>
      </c>
      <c r="N19" s="41">
        <v>5</v>
      </c>
      <c r="O19" s="39" t="str">
        <f t="shared" si="2"/>
        <v>●</v>
      </c>
      <c r="P19" s="40">
        <v>1</v>
      </c>
      <c r="Q19" s="41" t="s">
        <v>90</v>
      </c>
      <c r="R19" s="41">
        <v>3</v>
      </c>
      <c r="S19" s="39" t="str">
        <f t="shared" si="3"/>
        <v>●</v>
      </c>
      <c r="T19" s="40">
        <v>1</v>
      </c>
      <c r="U19" s="41" t="s">
        <v>90</v>
      </c>
      <c r="V19" s="41">
        <v>2</v>
      </c>
      <c r="W19" s="39" t="str">
        <f t="shared" si="4"/>
        <v>○</v>
      </c>
      <c r="X19" s="40">
        <v>1</v>
      </c>
      <c r="Y19" s="41" t="s">
        <v>90</v>
      </c>
      <c r="Z19" s="41">
        <v>0</v>
      </c>
      <c r="AA19" s="39" t="str">
        <f t="shared" si="5"/>
        <v>●</v>
      </c>
      <c r="AB19" s="40">
        <v>0</v>
      </c>
      <c r="AC19" s="41" t="s">
        <v>90</v>
      </c>
      <c r="AD19" s="41">
        <v>2</v>
      </c>
      <c r="AE19" s="39" t="str">
        <f t="shared" si="6"/>
        <v/>
      </c>
      <c r="AF19" s="40"/>
      <c r="AG19" s="41"/>
      <c r="AH19" s="42"/>
      <c r="AI19" s="262"/>
      <c r="AJ19" s="263"/>
      <c r="AK19" s="243"/>
      <c r="AL19" s="243"/>
      <c r="AM19" s="256"/>
      <c r="AN19" s="265"/>
    </row>
  </sheetData>
  <mergeCells count="71">
    <mergeCell ref="A1:AN1"/>
    <mergeCell ref="AM4:AM5"/>
    <mergeCell ref="AN4:AN5"/>
    <mergeCell ref="AJ2:AJ3"/>
    <mergeCell ref="AK2:AK3"/>
    <mergeCell ref="AL2:AL3"/>
    <mergeCell ref="AM2:AM3"/>
    <mergeCell ref="AN2:AN3"/>
    <mergeCell ref="A4:B5"/>
    <mergeCell ref="AI4:AI5"/>
    <mergeCell ref="AJ4:AJ5"/>
    <mergeCell ref="AK4:AK5"/>
    <mergeCell ref="AL4:AL5"/>
    <mergeCell ref="W2:Z3"/>
    <mergeCell ref="AA2:AD3"/>
    <mergeCell ref="AE2:AH3"/>
    <mergeCell ref="AN6:AN7"/>
    <mergeCell ref="A8:B9"/>
    <mergeCell ref="AI8:AI9"/>
    <mergeCell ref="AJ8:AJ9"/>
    <mergeCell ref="AK8:AK9"/>
    <mergeCell ref="AL8:AL9"/>
    <mergeCell ref="AM8:AM9"/>
    <mergeCell ref="AN8:AN9"/>
    <mergeCell ref="A6:B7"/>
    <mergeCell ref="AI6:AI7"/>
    <mergeCell ref="AJ6:AJ7"/>
    <mergeCell ref="AK6:AK7"/>
    <mergeCell ref="AL6:AL7"/>
    <mergeCell ref="AM6:AM7"/>
    <mergeCell ref="AN10:AN11"/>
    <mergeCell ref="A12:B13"/>
    <mergeCell ref="AI12:AI13"/>
    <mergeCell ref="AJ12:AJ13"/>
    <mergeCell ref="AK12:AK13"/>
    <mergeCell ref="AL12:AL13"/>
    <mergeCell ref="AM12:AM13"/>
    <mergeCell ref="AN12:AN13"/>
    <mergeCell ref="A10:B11"/>
    <mergeCell ref="AI10:AI11"/>
    <mergeCell ref="AJ10:AJ11"/>
    <mergeCell ref="AK10:AK11"/>
    <mergeCell ref="AL10:AL11"/>
    <mergeCell ref="AM10:AM11"/>
    <mergeCell ref="AN14:AN15"/>
    <mergeCell ref="A16:B17"/>
    <mergeCell ref="AI16:AI17"/>
    <mergeCell ref="AJ16:AJ17"/>
    <mergeCell ref="AK16:AK17"/>
    <mergeCell ref="AL16:AL17"/>
    <mergeCell ref="AM16:AM17"/>
    <mergeCell ref="AN16:AN17"/>
    <mergeCell ref="A14:B15"/>
    <mergeCell ref="AI14:AI15"/>
    <mergeCell ref="AJ14:AJ15"/>
    <mergeCell ref="AK14:AK15"/>
    <mergeCell ref="AL14:AL15"/>
    <mergeCell ref="AM14:AM15"/>
    <mergeCell ref="AN18:AN19"/>
    <mergeCell ref="A18:B19"/>
    <mergeCell ref="AI18:AI19"/>
    <mergeCell ref="AJ18:AJ19"/>
    <mergeCell ref="AK18:AK19"/>
    <mergeCell ref="AL18:AL19"/>
    <mergeCell ref="AM18:AM19"/>
    <mergeCell ref="AI2:AI3"/>
    <mergeCell ref="C2:F3"/>
    <mergeCell ref="G2:J3"/>
    <mergeCell ref="K2:N3"/>
    <mergeCell ref="O2:R3"/>
    <mergeCell ref="S2:V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9"/>
  <sheetViews>
    <sheetView view="pageBreakPreview" zoomScale="60" zoomScaleNormal="80" workbookViewId="0">
      <selection activeCell="AT11" sqref="AT11"/>
    </sheetView>
  </sheetViews>
  <sheetFormatPr defaultRowHeight="13.5"/>
  <cols>
    <col min="1" max="2" width="4.5" style="43" customWidth="1"/>
    <col min="3" max="34" width="2.5" style="43" customWidth="1"/>
    <col min="35" max="40" width="5.625" style="43" customWidth="1"/>
    <col min="41" max="238" width="9" style="43"/>
    <col min="239" max="240" width="8.125" style="43" customWidth="1"/>
    <col min="241" max="272" width="3.25" style="43" customWidth="1"/>
    <col min="273" max="278" width="10" style="43" customWidth="1"/>
    <col min="279" max="279" width="26.125" style="43" customWidth="1"/>
    <col min="280" max="280" width="9" style="43"/>
    <col min="281" max="284" width="3.5" style="43" customWidth="1"/>
    <col min="285" max="494" width="9" style="43"/>
    <col min="495" max="496" width="8.125" style="43" customWidth="1"/>
    <col min="497" max="528" width="3.25" style="43" customWidth="1"/>
    <col min="529" max="534" width="10" style="43" customWidth="1"/>
    <col min="535" max="535" width="26.125" style="43" customWidth="1"/>
    <col min="536" max="536" width="9" style="43"/>
    <col min="537" max="540" width="3.5" style="43" customWidth="1"/>
    <col min="541" max="750" width="9" style="43"/>
    <col min="751" max="752" width="8.125" style="43" customWidth="1"/>
    <col min="753" max="784" width="3.25" style="43" customWidth="1"/>
    <col min="785" max="790" width="10" style="43" customWidth="1"/>
    <col min="791" max="791" width="26.125" style="43" customWidth="1"/>
    <col min="792" max="792" width="9" style="43"/>
    <col min="793" max="796" width="3.5" style="43" customWidth="1"/>
    <col min="797" max="1006" width="9" style="43"/>
    <col min="1007" max="1008" width="8.125" style="43" customWidth="1"/>
    <col min="1009" max="1040" width="3.25" style="43" customWidth="1"/>
    <col min="1041" max="1046" width="10" style="43" customWidth="1"/>
    <col min="1047" max="1047" width="26.125" style="43" customWidth="1"/>
    <col min="1048" max="1048" width="9" style="43"/>
    <col min="1049" max="1052" width="3.5" style="43" customWidth="1"/>
    <col min="1053" max="1262" width="9" style="43"/>
    <col min="1263" max="1264" width="8.125" style="43" customWidth="1"/>
    <col min="1265" max="1296" width="3.25" style="43" customWidth="1"/>
    <col min="1297" max="1302" width="10" style="43" customWidth="1"/>
    <col min="1303" max="1303" width="26.125" style="43" customWidth="1"/>
    <col min="1304" max="1304" width="9" style="43"/>
    <col min="1305" max="1308" width="3.5" style="43" customWidth="1"/>
    <col min="1309" max="1518" width="9" style="43"/>
    <col min="1519" max="1520" width="8.125" style="43" customWidth="1"/>
    <col min="1521" max="1552" width="3.25" style="43" customWidth="1"/>
    <col min="1553" max="1558" width="10" style="43" customWidth="1"/>
    <col min="1559" max="1559" width="26.125" style="43" customWidth="1"/>
    <col min="1560" max="1560" width="9" style="43"/>
    <col min="1561" max="1564" width="3.5" style="43" customWidth="1"/>
    <col min="1565" max="1774" width="9" style="43"/>
    <col min="1775" max="1776" width="8.125" style="43" customWidth="1"/>
    <col min="1777" max="1808" width="3.25" style="43" customWidth="1"/>
    <col min="1809" max="1814" width="10" style="43" customWidth="1"/>
    <col min="1815" max="1815" width="26.125" style="43" customWidth="1"/>
    <col min="1816" max="1816" width="9" style="43"/>
    <col min="1817" max="1820" width="3.5" style="43" customWidth="1"/>
    <col min="1821" max="2030" width="9" style="43"/>
    <col min="2031" max="2032" width="8.125" style="43" customWidth="1"/>
    <col min="2033" max="2064" width="3.25" style="43" customWidth="1"/>
    <col min="2065" max="2070" width="10" style="43" customWidth="1"/>
    <col min="2071" max="2071" width="26.125" style="43" customWidth="1"/>
    <col min="2072" max="2072" width="9" style="43"/>
    <col min="2073" max="2076" width="3.5" style="43" customWidth="1"/>
    <col min="2077" max="2286" width="9" style="43"/>
    <col min="2287" max="2288" width="8.125" style="43" customWidth="1"/>
    <col min="2289" max="2320" width="3.25" style="43" customWidth="1"/>
    <col min="2321" max="2326" width="10" style="43" customWidth="1"/>
    <col min="2327" max="2327" width="26.125" style="43" customWidth="1"/>
    <col min="2328" max="2328" width="9" style="43"/>
    <col min="2329" max="2332" width="3.5" style="43" customWidth="1"/>
    <col min="2333" max="2542" width="9" style="43"/>
    <col min="2543" max="2544" width="8.125" style="43" customWidth="1"/>
    <col min="2545" max="2576" width="3.25" style="43" customWidth="1"/>
    <col min="2577" max="2582" width="10" style="43" customWidth="1"/>
    <col min="2583" max="2583" width="26.125" style="43" customWidth="1"/>
    <col min="2584" max="2584" width="9" style="43"/>
    <col min="2585" max="2588" width="3.5" style="43" customWidth="1"/>
    <col min="2589" max="2798" width="9" style="43"/>
    <col min="2799" max="2800" width="8.125" style="43" customWidth="1"/>
    <col min="2801" max="2832" width="3.25" style="43" customWidth="1"/>
    <col min="2833" max="2838" width="10" style="43" customWidth="1"/>
    <col min="2839" max="2839" width="26.125" style="43" customWidth="1"/>
    <col min="2840" max="2840" width="9" style="43"/>
    <col min="2841" max="2844" width="3.5" style="43" customWidth="1"/>
    <col min="2845" max="3054" width="9" style="43"/>
    <col min="3055" max="3056" width="8.125" style="43" customWidth="1"/>
    <col min="3057" max="3088" width="3.25" style="43" customWidth="1"/>
    <col min="3089" max="3094" width="10" style="43" customWidth="1"/>
    <col min="3095" max="3095" width="26.125" style="43" customWidth="1"/>
    <col min="3096" max="3096" width="9" style="43"/>
    <col min="3097" max="3100" width="3.5" style="43" customWidth="1"/>
    <col min="3101" max="3310" width="9" style="43"/>
    <col min="3311" max="3312" width="8.125" style="43" customWidth="1"/>
    <col min="3313" max="3344" width="3.25" style="43" customWidth="1"/>
    <col min="3345" max="3350" width="10" style="43" customWidth="1"/>
    <col min="3351" max="3351" width="26.125" style="43" customWidth="1"/>
    <col min="3352" max="3352" width="9" style="43"/>
    <col min="3353" max="3356" width="3.5" style="43" customWidth="1"/>
    <col min="3357" max="3566" width="9" style="43"/>
    <col min="3567" max="3568" width="8.125" style="43" customWidth="1"/>
    <col min="3569" max="3600" width="3.25" style="43" customWidth="1"/>
    <col min="3601" max="3606" width="10" style="43" customWidth="1"/>
    <col min="3607" max="3607" width="26.125" style="43" customWidth="1"/>
    <col min="3608" max="3608" width="9" style="43"/>
    <col min="3609" max="3612" width="3.5" style="43" customWidth="1"/>
    <col min="3613" max="3822" width="9" style="43"/>
    <col min="3823" max="3824" width="8.125" style="43" customWidth="1"/>
    <col min="3825" max="3856" width="3.25" style="43" customWidth="1"/>
    <col min="3857" max="3862" width="10" style="43" customWidth="1"/>
    <col min="3863" max="3863" width="26.125" style="43" customWidth="1"/>
    <col min="3864" max="3864" width="9" style="43"/>
    <col min="3865" max="3868" width="3.5" style="43" customWidth="1"/>
    <col min="3869" max="4078" width="9" style="43"/>
    <col min="4079" max="4080" width="8.125" style="43" customWidth="1"/>
    <col min="4081" max="4112" width="3.25" style="43" customWidth="1"/>
    <col min="4113" max="4118" width="10" style="43" customWidth="1"/>
    <col min="4119" max="4119" width="26.125" style="43" customWidth="1"/>
    <col min="4120" max="4120" width="9" style="43"/>
    <col min="4121" max="4124" width="3.5" style="43" customWidth="1"/>
    <col min="4125" max="4334" width="9" style="43"/>
    <col min="4335" max="4336" width="8.125" style="43" customWidth="1"/>
    <col min="4337" max="4368" width="3.25" style="43" customWidth="1"/>
    <col min="4369" max="4374" width="10" style="43" customWidth="1"/>
    <col min="4375" max="4375" width="26.125" style="43" customWidth="1"/>
    <col min="4376" max="4376" width="9" style="43"/>
    <col min="4377" max="4380" width="3.5" style="43" customWidth="1"/>
    <col min="4381" max="4590" width="9" style="43"/>
    <col min="4591" max="4592" width="8.125" style="43" customWidth="1"/>
    <col min="4593" max="4624" width="3.25" style="43" customWidth="1"/>
    <col min="4625" max="4630" width="10" style="43" customWidth="1"/>
    <col min="4631" max="4631" width="26.125" style="43" customWidth="1"/>
    <col min="4632" max="4632" width="9" style="43"/>
    <col min="4633" max="4636" width="3.5" style="43" customWidth="1"/>
    <col min="4637" max="4846" width="9" style="43"/>
    <col min="4847" max="4848" width="8.125" style="43" customWidth="1"/>
    <col min="4849" max="4880" width="3.25" style="43" customWidth="1"/>
    <col min="4881" max="4886" width="10" style="43" customWidth="1"/>
    <col min="4887" max="4887" width="26.125" style="43" customWidth="1"/>
    <col min="4888" max="4888" width="9" style="43"/>
    <col min="4889" max="4892" width="3.5" style="43" customWidth="1"/>
    <col min="4893" max="5102" width="9" style="43"/>
    <col min="5103" max="5104" width="8.125" style="43" customWidth="1"/>
    <col min="5105" max="5136" width="3.25" style="43" customWidth="1"/>
    <col min="5137" max="5142" width="10" style="43" customWidth="1"/>
    <col min="5143" max="5143" width="26.125" style="43" customWidth="1"/>
    <col min="5144" max="5144" width="9" style="43"/>
    <col min="5145" max="5148" width="3.5" style="43" customWidth="1"/>
    <col min="5149" max="5358" width="9" style="43"/>
    <col min="5359" max="5360" width="8.125" style="43" customWidth="1"/>
    <col min="5361" max="5392" width="3.25" style="43" customWidth="1"/>
    <col min="5393" max="5398" width="10" style="43" customWidth="1"/>
    <col min="5399" max="5399" width="26.125" style="43" customWidth="1"/>
    <col min="5400" max="5400" width="9" style="43"/>
    <col min="5401" max="5404" width="3.5" style="43" customWidth="1"/>
    <col min="5405" max="5614" width="9" style="43"/>
    <col min="5615" max="5616" width="8.125" style="43" customWidth="1"/>
    <col min="5617" max="5648" width="3.25" style="43" customWidth="1"/>
    <col min="5649" max="5654" width="10" style="43" customWidth="1"/>
    <col min="5655" max="5655" width="26.125" style="43" customWidth="1"/>
    <col min="5656" max="5656" width="9" style="43"/>
    <col min="5657" max="5660" width="3.5" style="43" customWidth="1"/>
    <col min="5661" max="5870" width="9" style="43"/>
    <col min="5871" max="5872" width="8.125" style="43" customWidth="1"/>
    <col min="5873" max="5904" width="3.25" style="43" customWidth="1"/>
    <col min="5905" max="5910" width="10" style="43" customWidth="1"/>
    <col min="5911" max="5911" width="26.125" style="43" customWidth="1"/>
    <col min="5912" max="5912" width="9" style="43"/>
    <col min="5913" max="5916" width="3.5" style="43" customWidth="1"/>
    <col min="5917" max="6126" width="9" style="43"/>
    <col min="6127" max="6128" width="8.125" style="43" customWidth="1"/>
    <col min="6129" max="6160" width="3.25" style="43" customWidth="1"/>
    <col min="6161" max="6166" width="10" style="43" customWidth="1"/>
    <col min="6167" max="6167" width="26.125" style="43" customWidth="1"/>
    <col min="6168" max="6168" width="9" style="43"/>
    <col min="6169" max="6172" width="3.5" style="43" customWidth="1"/>
    <col min="6173" max="6382" width="9" style="43"/>
    <col min="6383" max="6384" width="8.125" style="43" customWidth="1"/>
    <col min="6385" max="6416" width="3.25" style="43" customWidth="1"/>
    <col min="6417" max="6422" width="10" style="43" customWidth="1"/>
    <col min="6423" max="6423" width="26.125" style="43" customWidth="1"/>
    <col min="6424" max="6424" width="9" style="43"/>
    <col min="6425" max="6428" width="3.5" style="43" customWidth="1"/>
    <col min="6429" max="6638" width="9" style="43"/>
    <col min="6639" max="6640" width="8.125" style="43" customWidth="1"/>
    <col min="6641" max="6672" width="3.25" style="43" customWidth="1"/>
    <col min="6673" max="6678" width="10" style="43" customWidth="1"/>
    <col min="6679" max="6679" width="26.125" style="43" customWidth="1"/>
    <col min="6680" max="6680" width="9" style="43"/>
    <col min="6681" max="6684" width="3.5" style="43" customWidth="1"/>
    <col min="6685" max="6894" width="9" style="43"/>
    <col min="6895" max="6896" width="8.125" style="43" customWidth="1"/>
    <col min="6897" max="6928" width="3.25" style="43" customWidth="1"/>
    <col min="6929" max="6934" width="10" style="43" customWidth="1"/>
    <col min="6935" max="6935" width="26.125" style="43" customWidth="1"/>
    <col min="6936" max="6936" width="9" style="43"/>
    <col min="6937" max="6940" width="3.5" style="43" customWidth="1"/>
    <col min="6941" max="7150" width="9" style="43"/>
    <col min="7151" max="7152" width="8.125" style="43" customWidth="1"/>
    <col min="7153" max="7184" width="3.25" style="43" customWidth="1"/>
    <col min="7185" max="7190" width="10" style="43" customWidth="1"/>
    <col min="7191" max="7191" width="26.125" style="43" customWidth="1"/>
    <col min="7192" max="7192" width="9" style="43"/>
    <col min="7193" max="7196" width="3.5" style="43" customWidth="1"/>
    <col min="7197" max="7406" width="9" style="43"/>
    <col min="7407" max="7408" width="8.125" style="43" customWidth="1"/>
    <col min="7409" max="7440" width="3.25" style="43" customWidth="1"/>
    <col min="7441" max="7446" width="10" style="43" customWidth="1"/>
    <col min="7447" max="7447" width="26.125" style="43" customWidth="1"/>
    <col min="7448" max="7448" width="9" style="43"/>
    <col min="7449" max="7452" width="3.5" style="43" customWidth="1"/>
    <col min="7453" max="7662" width="9" style="43"/>
    <col min="7663" max="7664" width="8.125" style="43" customWidth="1"/>
    <col min="7665" max="7696" width="3.25" style="43" customWidth="1"/>
    <col min="7697" max="7702" width="10" style="43" customWidth="1"/>
    <col min="7703" max="7703" width="26.125" style="43" customWidth="1"/>
    <col min="7704" max="7704" width="9" style="43"/>
    <col min="7705" max="7708" width="3.5" style="43" customWidth="1"/>
    <col min="7709" max="7918" width="9" style="43"/>
    <col min="7919" max="7920" width="8.125" style="43" customWidth="1"/>
    <col min="7921" max="7952" width="3.25" style="43" customWidth="1"/>
    <col min="7953" max="7958" width="10" style="43" customWidth="1"/>
    <col min="7959" max="7959" width="26.125" style="43" customWidth="1"/>
    <col min="7960" max="7960" width="9" style="43"/>
    <col min="7961" max="7964" width="3.5" style="43" customWidth="1"/>
    <col min="7965" max="8174" width="9" style="43"/>
    <col min="8175" max="8176" width="8.125" style="43" customWidth="1"/>
    <col min="8177" max="8208" width="3.25" style="43" customWidth="1"/>
    <col min="8209" max="8214" width="10" style="43" customWidth="1"/>
    <col min="8215" max="8215" width="26.125" style="43" customWidth="1"/>
    <col min="8216" max="8216" width="9" style="43"/>
    <col min="8217" max="8220" width="3.5" style="43" customWidth="1"/>
    <col min="8221" max="8430" width="9" style="43"/>
    <col min="8431" max="8432" width="8.125" style="43" customWidth="1"/>
    <col min="8433" max="8464" width="3.25" style="43" customWidth="1"/>
    <col min="8465" max="8470" width="10" style="43" customWidth="1"/>
    <col min="8471" max="8471" width="26.125" style="43" customWidth="1"/>
    <col min="8472" max="8472" width="9" style="43"/>
    <col min="8473" max="8476" width="3.5" style="43" customWidth="1"/>
    <col min="8477" max="8686" width="9" style="43"/>
    <col min="8687" max="8688" width="8.125" style="43" customWidth="1"/>
    <col min="8689" max="8720" width="3.25" style="43" customWidth="1"/>
    <col min="8721" max="8726" width="10" style="43" customWidth="1"/>
    <col min="8727" max="8727" width="26.125" style="43" customWidth="1"/>
    <col min="8728" max="8728" width="9" style="43"/>
    <col min="8729" max="8732" width="3.5" style="43" customWidth="1"/>
    <col min="8733" max="8942" width="9" style="43"/>
    <col min="8943" max="8944" width="8.125" style="43" customWidth="1"/>
    <col min="8945" max="8976" width="3.25" style="43" customWidth="1"/>
    <col min="8977" max="8982" width="10" style="43" customWidth="1"/>
    <col min="8983" max="8983" width="26.125" style="43" customWidth="1"/>
    <col min="8984" max="8984" width="9" style="43"/>
    <col min="8985" max="8988" width="3.5" style="43" customWidth="1"/>
    <col min="8989" max="9198" width="9" style="43"/>
    <col min="9199" max="9200" width="8.125" style="43" customWidth="1"/>
    <col min="9201" max="9232" width="3.25" style="43" customWidth="1"/>
    <col min="9233" max="9238" width="10" style="43" customWidth="1"/>
    <col min="9239" max="9239" width="26.125" style="43" customWidth="1"/>
    <col min="9240" max="9240" width="9" style="43"/>
    <col min="9241" max="9244" width="3.5" style="43" customWidth="1"/>
    <col min="9245" max="9454" width="9" style="43"/>
    <col min="9455" max="9456" width="8.125" style="43" customWidth="1"/>
    <col min="9457" max="9488" width="3.25" style="43" customWidth="1"/>
    <col min="9489" max="9494" width="10" style="43" customWidth="1"/>
    <col min="9495" max="9495" width="26.125" style="43" customWidth="1"/>
    <col min="9496" max="9496" width="9" style="43"/>
    <col min="9497" max="9500" width="3.5" style="43" customWidth="1"/>
    <col min="9501" max="9710" width="9" style="43"/>
    <col min="9711" max="9712" width="8.125" style="43" customWidth="1"/>
    <col min="9713" max="9744" width="3.25" style="43" customWidth="1"/>
    <col min="9745" max="9750" width="10" style="43" customWidth="1"/>
    <col min="9751" max="9751" width="26.125" style="43" customWidth="1"/>
    <col min="9752" max="9752" width="9" style="43"/>
    <col min="9753" max="9756" width="3.5" style="43" customWidth="1"/>
    <col min="9757" max="9966" width="9" style="43"/>
    <col min="9967" max="9968" width="8.125" style="43" customWidth="1"/>
    <col min="9969" max="10000" width="3.25" style="43" customWidth="1"/>
    <col min="10001" max="10006" width="10" style="43" customWidth="1"/>
    <col min="10007" max="10007" width="26.125" style="43" customWidth="1"/>
    <col min="10008" max="10008" width="9" style="43"/>
    <col min="10009" max="10012" width="3.5" style="43" customWidth="1"/>
    <col min="10013" max="10222" width="9" style="43"/>
    <col min="10223" max="10224" width="8.125" style="43" customWidth="1"/>
    <col min="10225" max="10256" width="3.25" style="43" customWidth="1"/>
    <col min="10257" max="10262" width="10" style="43" customWidth="1"/>
    <col min="10263" max="10263" width="26.125" style="43" customWidth="1"/>
    <col min="10264" max="10264" width="9" style="43"/>
    <col min="10265" max="10268" width="3.5" style="43" customWidth="1"/>
    <col min="10269" max="10478" width="9" style="43"/>
    <col min="10479" max="10480" width="8.125" style="43" customWidth="1"/>
    <col min="10481" max="10512" width="3.25" style="43" customWidth="1"/>
    <col min="10513" max="10518" width="10" style="43" customWidth="1"/>
    <col min="10519" max="10519" width="26.125" style="43" customWidth="1"/>
    <col min="10520" max="10520" width="9" style="43"/>
    <col min="10521" max="10524" width="3.5" style="43" customWidth="1"/>
    <col min="10525" max="10734" width="9" style="43"/>
    <col min="10735" max="10736" width="8.125" style="43" customWidth="1"/>
    <col min="10737" max="10768" width="3.25" style="43" customWidth="1"/>
    <col min="10769" max="10774" width="10" style="43" customWidth="1"/>
    <col min="10775" max="10775" width="26.125" style="43" customWidth="1"/>
    <col min="10776" max="10776" width="9" style="43"/>
    <col min="10777" max="10780" width="3.5" style="43" customWidth="1"/>
    <col min="10781" max="10990" width="9" style="43"/>
    <col min="10991" max="10992" width="8.125" style="43" customWidth="1"/>
    <col min="10993" max="11024" width="3.25" style="43" customWidth="1"/>
    <col min="11025" max="11030" width="10" style="43" customWidth="1"/>
    <col min="11031" max="11031" width="26.125" style="43" customWidth="1"/>
    <col min="11032" max="11032" width="9" style="43"/>
    <col min="11033" max="11036" width="3.5" style="43" customWidth="1"/>
    <col min="11037" max="11246" width="9" style="43"/>
    <col min="11247" max="11248" width="8.125" style="43" customWidth="1"/>
    <col min="11249" max="11280" width="3.25" style="43" customWidth="1"/>
    <col min="11281" max="11286" width="10" style="43" customWidth="1"/>
    <col min="11287" max="11287" width="26.125" style="43" customWidth="1"/>
    <col min="11288" max="11288" width="9" style="43"/>
    <col min="11289" max="11292" width="3.5" style="43" customWidth="1"/>
    <col min="11293" max="11502" width="9" style="43"/>
    <col min="11503" max="11504" width="8.125" style="43" customWidth="1"/>
    <col min="11505" max="11536" width="3.25" style="43" customWidth="1"/>
    <col min="11537" max="11542" width="10" style="43" customWidth="1"/>
    <col min="11543" max="11543" width="26.125" style="43" customWidth="1"/>
    <col min="11544" max="11544" width="9" style="43"/>
    <col min="11545" max="11548" width="3.5" style="43" customWidth="1"/>
    <col min="11549" max="11758" width="9" style="43"/>
    <col min="11759" max="11760" width="8.125" style="43" customWidth="1"/>
    <col min="11761" max="11792" width="3.25" style="43" customWidth="1"/>
    <col min="11793" max="11798" width="10" style="43" customWidth="1"/>
    <col min="11799" max="11799" width="26.125" style="43" customWidth="1"/>
    <col min="11800" max="11800" width="9" style="43"/>
    <col min="11801" max="11804" width="3.5" style="43" customWidth="1"/>
    <col min="11805" max="12014" width="9" style="43"/>
    <col min="12015" max="12016" width="8.125" style="43" customWidth="1"/>
    <col min="12017" max="12048" width="3.25" style="43" customWidth="1"/>
    <col min="12049" max="12054" width="10" style="43" customWidth="1"/>
    <col min="12055" max="12055" width="26.125" style="43" customWidth="1"/>
    <col min="12056" max="12056" width="9" style="43"/>
    <col min="12057" max="12060" width="3.5" style="43" customWidth="1"/>
    <col min="12061" max="12270" width="9" style="43"/>
    <col min="12271" max="12272" width="8.125" style="43" customWidth="1"/>
    <col min="12273" max="12304" width="3.25" style="43" customWidth="1"/>
    <col min="12305" max="12310" width="10" style="43" customWidth="1"/>
    <col min="12311" max="12311" width="26.125" style="43" customWidth="1"/>
    <col min="12312" max="12312" width="9" style="43"/>
    <col min="12313" max="12316" width="3.5" style="43" customWidth="1"/>
    <col min="12317" max="12526" width="9" style="43"/>
    <col min="12527" max="12528" width="8.125" style="43" customWidth="1"/>
    <col min="12529" max="12560" width="3.25" style="43" customWidth="1"/>
    <col min="12561" max="12566" width="10" style="43" customWidth="1"/>
    <col min="12567" max="12567" width="26.125" style="43" customWidth="1"/>
    <col min="12568" max="12568" width="9" style="43"/>
    <col min="12569" max="12572" width="3.5" style="43" customWidth="1"/>
    <col min="12573" max="12782" width="9" style="43"/>
    <col min="12783" max="12784" width="8.125" style="43" customWidth="1"/>
    <col min="12785" max="12816" width="3.25" style="43" customWidth="1"/>
    <col min="12817" max="12822" width="10" style="43" customWidth="1"/>
    <col min="12823" max="12823" width="26.125" style="43" customWidth="1"/>
    <col min="12824" max="12824" width="9" style="43"/>
    <col min="12825" max="12828" width="3.5" style="43" customWidth="1"/>
    <col min="12829" max="13038" width="9" style="43"/>
    <col min="13039" max="13040" width="8.125" style="43" customWidth="1"/>
    <col min="13041" max="13072" width="3.25" style="43" customWidth="1"/>
    <col min="13073" max="13078" width="10" style="43" customWidth="1"/>
    <col min="13079" max="13079" width="26.125" style="43" customWidth="1"/>
    <col min="13080" max="13080" width="9" style="43"/>
    <col min="13081" max="13084" width="3.5" style="43" customWidth="1"/>
    <col min="13085" max="13294" width="9" style="43"/>
    <col min="13295" max="13296" width="8.125" style="43" customWidth="1"/>
    <col min="13297" max="13328" width="3.25" style="43" customWidth="1"/>
    <col min="13329" max="13334" width="10" style="43" customWidth="1"/>
    <col min="13335" max="13335" width="26.125" style="43" customWidth="1"/>
    <col min="13336" max="13336" width="9" style="43"/>
    <col min="13337" max="13340" width="3.5" style="43" customWidth="1"/>
    <col min="13341" max="13550" width="9" style="43"/>
    <col min="13551" max="13552" width="8.125" style="43" customWidth="1"/>
    <col min="13553" max="13584" width="3.25" style="43" customWidth="1"/>
    <col min="13585" max="13590" width="10" style="43" customWidth="1"/>
    <col min="13591" max="13591" width="26.125" style="43" customWidth="1"/>
    <col min="13592" max="13592" width="9" style="43"/>
    <col min="13593" max="13596" width="3.5" style="43" customWidth="1"/>
    <col min="13597" max="13806" width="9" style="43"/>
    <col min="13807" max="13808" width="8.125" style="43" customWidth="1"/>
    <col min="13809" max="13840" width="3.25" style="43" customWidth="1"/>
    <col min="13841" max="13846" width="10" style="43" customWidth="1"/>
    <col min="13847" max="13847" width="26.125" style="43" customWidth="1"/>
    <col min="13848" max="13848" width="9" style="43"/>
    <col min="13849" max="13852" width="3.5" style="43" customWidth="1"/>
    <col min="13853" max="14062" width="9" style="43"/>
    <col min="14063" max="14064" width="8.125" style="43" customWidth="1"/>
    <col min="14065" max="14096" width="3.25" style="43" customWidth="1"/>
    <col min="14097" max="14102" width="10" style="43" customWidth="1"/>
    <col min="14103" max="14103" width="26.125" style="43" customWidth="1"/>
    <col min="14104" max="14104" width="9" style="43"/>
    <col min="14105" max="14108" width="3.5" style="43" customWidth="1"/>
    <col min="14109" max="14318" width="9" style="43"/>
    <col min="14319" max="14320" width="8.125" style="43" customWidth="1"/>
    <col min="14321" max="14352" width="3.25" style="43" customWidth="1"/>
    <col min="14353" max="14358" width="10" style="43" customWidth="1"/>
    <col min="14359" max="14359" width="26.125" style="43" customWidth="1"/>
    <col min="14360" max="14360" width="9" style="43"/>
    <col min="14361" max="14364" width="3.5" style="43" customWidth="1"/>
    <col min="14365" max="14574" width="9" style="43"/>
    <col min="14575" max="14576" width="8.125" style="43" customWidth="1"/>
    <col min="14577" max="14608" width="3.25" style="43" customWidth="1"/>
    <col min="14609" max="14614" width="10" style="43" customWidth="1"/>
    <col min="14615" max="14615" width="26.125" style="43" customWidth="1"/>
    <col min="14616" max="14616" width="9" style="43"/>
    <col min="14617" max="14620" width="3.5" style="43" customWidth="1"/>
    <col min="14621" max="14830" width="9" style="43"/>
    <col min="14831" max="14832" width="8.125" style="43" customWidth="1"/>
    <col min="14833" max="14864" width="3.25" style="43" customWidth="1"/>
    <col min="14865" max="14870" width="10" style="43" customWidth="1"/>
    <col min="14871" max="14871" width="26.125" style="43" customWidth="1"/>
    <col min="14872" max="14872" width="9" style="43"/>
    <col min="14873" max="14876" width="3.5" style="43" customWidth="1"/>
    <col min="14877" max="15086" width="9" style="43"/>
    <col min="15087" max="15088" width="8.125" style="43" customWidth="1"/>
    <col min="15089" max="15120" width="3.25" style="43" customWidth="1"/>
    <col min="15121" max="15126" width="10" style="43" customWidth="1"/>
    <col min="15127" max="15127" width="26.125" style="43" customWidth="1"/>
    <col min="15128" max="15128" width="9" style="43"/>
    <col min="15129" max="15132" width="3.5" style="43" customWidth="1"/>
    <col min="15133" max="15342" width="9" style="43"/>
    <col min="15343" max="15344" width="8.125" style="43" customWidth="1"/>
    <col min="15345" max="15376" width="3.25" style="43" customWidth="1"/>
    <col min="15377" max="15382" width="10" style="43" customWidth="1"/>
    <col min="15383" max="15383" width="26.125" style="43" customWidth="1"/>
    <col min="15384" max="15384" width="9" style="43"/>
    <col min="15385" max="15388" width="3.5" style="43" customWidth="1"/>
    <col min="15389" max="15598" width="9" style="43"/>
    <col min="15599" max="15600" width="8.125" style="43" customWidth="1"/>
    <col min="15601" max="15632" width="3.25" style="43" customWidth="1"/>
    <col min="15633" max="15638" width="10" style="43" customWidth="1"/>
    <col min="15639" max="15639" width="26.125" style="43" customWidth="1"/>
    <col min="15640" max="15640" width="9" style="43"/>
    <col min="15641" max="15644" width="3.5" style="43" customWidth="1"/>
    <col min="15645" max="15854" width="9" style="43"/>
    <col min="15855" max="15856" width="8.125" style="43" customWidth="1"/>
    <col min="15857" max="15888" width="3.25" style="43" customWidth="1"/>
    <col min="15889" max="15894" width="10" style="43" customWidth="1"/>
    <col min="15895" max="15895" width="26.125" style="43" customWidth="1"/>
    <col min="15896" max="15896" width="9" style="43"/>
    <col min="15897" max="15900" width="3.5" style="43" customWidth="1"/>
    <col min="15901" max="16110" width="9" style="43"/>
    <col min="16111" max="16112" width="8.125" style="43" customWidth="1"/>
    <col min="16113" max="16144" width="3.25" style="43" customWidth="1"/>
    <col min="16145" max="16150" width="10" style="43" customWidth="1"/>
    <col min="16151" max="16151" width="26.125" style="43" customWidth="1"/>
    <col min="16152" max="16152" width="9" style="43"/>
    <col min="16153" max="16156" width="3.5" style="43" customWidth="1"/>
    <col min="16157" max="16384" width="9" style="43"/>
  </cols>
  <sheetData>
    <row r="1" spans="1:40" ht="42.75" thickBot="1">
      <c r="A1" s="220" t="s">
        <v>189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</row>
    <row r="2" spans="1:40" s="136" customFormat="1" ht="27" customHeight="1">
      <c r="A2" s="141"/>
      <c r="B2" s="142" t="s">
        <v>81</v>
      </c>
      <c r="C2" s="277" t="str">
        <f>A4</f>
        <v>金津</v>
      </c>
      <c r="D2" s="278"/>
      <c r="E2" s="278"/>
      <c r="F2" s="279"/>
      <c r="G2" s="277" t="str">
        <f>A6</f>
        <v>春江</v>
      </c>
      <c r="H2" s="278"/>
      <c r="I2" s="278"/>
      <c r="J2" s="279"/>
      <c r="K2" s="277" t="str">
        <f>A8</f>
        <v>フェンテ</v>
      </c>
      <c r="L2" s="278"/>
      <c r="M2" s="278"/>
      <c r="N2" s="279"/>
      <c r="O2" s="277" t="str">
        <f>A10</f>
        <v>アルタス</v>
      </c>
      <c r="P2" s="278"/>
      <c r="Q2" s="278"/>
      <c r="R2" s="279"/>
      <c r="S2" s="277" t="str">
        <f>A12</f>
        <v>鯖江</v>
      </c>
      <c r="T2" s="278"/>
      <c r="U2" s="278"/>
      <c r="V2" s="279"/>
      <c r="W2" s="277" t="str">
        <f>A14</f>
        <v>藤島</v>
      </c>
      <c r="X2" s="278"/>
      <c r="Y2" s="278"/>
      <c r="Z2" s="279"/>
      <c r="AA2" s="277" t="str">
        <f>A16</f>
        <v>明倫</v>
      </c>
      <c r="AB2" s="278"/>
      <c r="AC2" s="278"/>
      <c r="AD2" s="279"/>
      <c r="AE2" s="277" t="str">
        <f>A18</f>
        <v>至民</v>
      </c>
      <c r="AF2" s="278"/>
      <c r="AG2" s="278"/>
      <c r="AH2" s="310"/>
      <c r="AI2" s="275" t="s">
        <v>83</v>
      </c>
      <c r="AJ2" s="304" t="s">
        <v>84</v>
      </c>
      <c r="AK2" s="304" t="s">
        <v>85</v>
      </c>
      <c r="AL2" s="304" t="s">
        <v>86</v>
      </c>
      <c r="AM2" s="306" t="s">
        <v>87</v>
      </c>
      <c r="AN2" s="308" t="s">
        <v>88</v>
      </c>
    </row>
    <row r="3" spans="1:40" s="136" customFormat="1" ht="27" customHeight="1">
      <c r="A3" s="143" t="s">
        <v>89</v>
      </c>
      <c r="B3" s="144"/>
      <c r="C3" s="280"/>
      <c r="D3" s="281"/>
      <c r="E3" s="281"/>
      <c r="F3" s="282"/>
      <c r="G3" s="280"/>
      <c r="H3" s="281"/>
      <c r="I3" s="281"/>
      <c r="J3" s="282"/>
      <c r="K3" s="280"/>
      <c r="L3" s="281"/>
      <c r="M3" s="281"/>
      <c r="N3" s="282"/>
      <c r="O3" s="280"/>
      <c r="P3" s="281"/>
      <c r="Q3" s="281"/>
      <c r="R3" s="282"/>
      <c r="S3" s="280"/>
      <c r="T3" s="281"/>
      <c r="U3" s="281"/>
      <c r="V3" s="282"/>
      <c r="W3" s="280"/>
      <c r="X3" s="281"/>
      <c r="Y3" s="281"/>
      <c r="Z3" s="282"/>
      <c r="AA3" s="280"/>
      <c r="AB3" s="281"/>
      <c r="AC3" s="281"/>
      <c r="AD3" s="282"/>
      <c r="AE3" s="280"/>
      <c r="AF3" s="281"/>
      <c r="AG3" s="281"/>
      <c r="AH3" s="311"/>
      <c r="AI3" s="276"/>
      <c r="AJ3" s="305"/>
      <c r="AK3" s="305"/>
      <c r="AL3" s="305"/>
      <c r="AM3" s="307"/>
      <c r="AN3" s="309"/>
    </row>
    <row r="4" spans="1:40" s="136" customFormat="1" ht="27" customHeight="1">
      <c r="A4" s="285" t="s">
        <v>193</v>
      </c>
      <c r="B4" s="286"/>
      <c r="C4" s="137"/>
      <c r="D4" s="138"/>
      <c r="E4" s="138"/>
      <c r="F4" s="139"/>
      <c r="G4" s="137" t="str">
        <f t="shared" ref="G4:G19" si="0">IF(H4="","",IF(H4=J4,"△",IF(H4&gt;J4,"○","●")))</f>
        <v>○</v>
      </c>
      <c r="H4" s="138">
        <v>7</v>
      </c>
      <c r="I4" s="138" t="s">
        <v>90</v>
      </c>
      <c r="J4" s="139">
        <v>0</v>
      </c>
      <c r="K4" s="137" t="str">
        <f t="shared" ref="K4:K19" si="1">IF(L4="","",IF(L4=N4,"△",IF(L4&gt;N4,"○","●")))</f>
        <v>○</v>
      </c>
      <c r="L4" s="138">
        <v>5</v>
      </c>
      <c r="M4" s="138" t="s">
        <v>90</v>
      </c>
      <c r="N4" s="139">
        <v>1</v>
      </c>
      <c r="O4" s="137" t="str">
        <f t="shared" ref="O4:O19" si="2">IF(P4="","",IF(P4=R4,"△",IF(P4&gt;R4,"○","●")))</f>
        <v>△</v>
      </c>
      <c r="P4" s="138">
        <v>0</v>
      </c>
      <c r="Q4" s="138" t="s">
        <v>90</v>
      </c>
      <c r="R4" s="139">
        <v>0</v>
      </c>
      <c r="S4" s="137" t="str">
        <f t="shared" ref="S4:S19" si="3">IF(T4="","",IF(T4=V4,"△",IF(T4&gt;V4,"○","●")))</f>
        <v>○</v>
      </c>
      <c r="T4" s="138">
        <v>6</v>
      </c>
      <c r="U4" s="138" t="s">
        <v>90</v>
      </c>
      <c r="V4" s="139">
        <v>0</v>
      </c>
      <c r="W4" s="137" t="str">
        <f t="shared" ref="W4:W19" si="4">IF(X4="","",IF(X4=Z4,"△",IF(X4&gt;Z4,"○","●")))</f>
        <v>○</v>
      </c>
      <c r="X4" s="138">
        <v>3</v>
      </c>
      <c r="Y4" s="138" t="s">
        <v>90</v>
      </c>
      <c r="Z4" s="139">
        <v>0</v>
      </c>
      <c r="AA4" s="137" t="str">
        <f t="shared" ref="AA4:AA19" si="5">IF(AB4="","",IF(AB4=AD4,"△",IF(AB4&gt;AD4,"○","●")))</f>
        <v>○</v>
      </c>
      <c r="AB4" s="138">
        <v>2</v>
      </c>
      <c r="AC4" s="138" t="s">
        <v>90</v>
      </c>
      <c r="AD4" s="139">
        <v>1</v>
      </c>
      <c r="AE4" s="137" t="str">
        <f t="shared" ref="AE4:AE19" si="6">IF(AF4="","",IF(AF4=AH4,"△",IF(AF4&gt;AH4,"○","●")))</f>
        <v>○</v>
      </c>
      <c r="AF4" s="138">
        <v>4</v>
      </c>
      <c r="AG4" s="138" t="s">
        <v>90</v>
      </c>
      <c r="AH4" s="140">
        <v>1</v>
      </c>
      <c r="AI4" s="289">
        <f>COUNTIF(C4:AH5,"○")*3+COUNTIF(C4:AH5,"△")</f>
        <v>35</v>
      </c>
      <c r="AJ4" s="291">
        <f>D4+H4+L4+P4+T4+X4+AB4+AF4+D5+H5+L5+P5+T5+X5+AB5+AF5</f>
        <v>83</v>
      </c>
      <c r="AK4" s="293">
        <f>-(F4+J4+N4+R4+V4+Z4+AD4+AH4+F5+J5+N5+R5+V5+Z5+AD5+AH5)</f>
        <v>-11</v>
      </c>
      <c r="AL4" s="293">
        <f>AJ4+AK4</f>
        <v>72</v>
      </c>
      <c r="AM4" s="295">
        <f>RANK(AI4,$AI$4:$AI$19,0)</f>
        <v>2</v>
      </c>
      <c r="AN4" s="283">
        <v>2</v>
      </c>
    </row>
    <row r="5" spans="1:40" s="136" customFormat="1" ht="27" customHeight="1">
      <c r="A5" s="298"/>
      <c r="B5" s="299"/>
      <c r="C5" s="112"/>
      <c r="D5" s="113"/>
      <c r="E5" s="114"/>
      <c r="F5" s="115"/>
      <c r="G5" s="116" t="str">
        <f t="shared" si="0"/>
        <v>○</v>
      </c>
      <c r="H5" s="113">
        <v>2</v>
      </c>
      <c r="I5" s="114" t="s">
        <v>90</v>
      </c>
      <c r="J5" s="115">
        <v>1</v>
      </c>
      <c r="K5" s="116" t="str">
        <f t="shared" si="1"/>
        <v>●</v>
      </c>
      <c r="L5" s="113">
        <v>1</v>
      </c>
      <c r="M5" s="114" t="s">
        <v>90</v>
      </c>
      <c r="N5" s="115">
        <v>7</v>
      </c>
      <c r="O5" s="116" t="str">
        <f t="shared" si="2"/>
        <v>△</v>
      </c>
      <c r="P5" s="113">
        <v>0</v>
      </c>
      <c r="Q5" s="114" t="s">
        <v>90</v>
      </c>
      <c r="R5" s="115">
        <v>0</v>
      </c>
      <c r="S5" s="116" t="str">
        <f t="shared" si="3"/>
        <v>○</v>
      </c>
      <c r="T5" s="113">
        <v>17</v>
      </c>
      <c r="U5" s="114" t="s">
        <v>90</v>
      </c>
      <c r="V5" s="115">
        <v>0</v>
      </c>
      <c r="W5" s="116" t="str">
        <f t="shared" si="4"/>
        <v>○</v>
      </c>
      <c r="X5" s="113">
        <v>17</v>
      </c>
      <c r="Y5" s="114" t="s">
        <v>90</v>
      </c>
      <c r="Z5" s="115">
        <v>0</v>
      </c>
      <c r="AA5" s="116" t="str">
        <f t="shared" si="5"/>
        <v>○</v>
      </c>
      <c r="AB5" s="113">
        <v>8</v>
      </c>
      <c r="AC5" s="114" t="s">
        <v>90</v>
      </c>
      <c r="AD5" s="115">
        <v>0</v>
      </c>
      <c r="AE5" s="116" t="str">
        <f t="shared" si="6"/>
        <v>○</v>
      </c>
      <c r="AF5" s="113">
        <v>11</v>
      </c>
      <c r="AG5" s="114" t="s">
        <v>90</v>
      </c>
      <c r="AH5" s="117">
        <v>0</v>
      </c>
      <c r="AI5" s="300"/>
      <c r="AJ5" s="301"/>
      <c r="AK5" s="302"/>
      <c r="AL5" s="302"/>
      <c r="AM5" s="303"/>
      <c r="AN5" s="297"/>
    </row>
    <row r="6" spans="1:40" s="136" customFormat="1" ht="27" customHeight="1">
      <c r="A6" s="285" t="s">
        <v>194</v>
      </c>
      <c r="B6" s="286"/>
      <c r="C6" s="137" t="str">
        <f t="shared" ref="C6:C19" si="7">IF(D6="","",IF(D6=F6,"△",IF(D6&gt;F6,"○","●")))</f>
        <v>●</v>
      </c>
      <c r="D6" s="138">
        <v>0</v>
      </c>
      <c r="E6" s="138" t="s">
        <v>90</v>
      </c>
      <c r="F6" s="139">
        <v>7</v>
      </c>
      <c r="G6" s="137" t="str">
        <f t="shared" si="0"/>
        <v/>
      </c>
      <c r="H6" s="138"/>
      <c r="I6" s="138"/>
      <c r="J6" s="139"/>
      <c r="K6" s="137" t="str">
        <f t="shared" si="1"/>
        <v>●</v>
      </c>
      <c r="L6" s="138">
        <v>0</v>
      </c>
      <c r="M6" s="138" t="s">
        <v>90</v>
      </c>
      <c r="N6" s="139">
        <v>4</v>
      </c>
      <c r="O6" s="137" t="str">
        <f t="shared" si="2"/>
        <v>●</v>
      </c>
      <c r="P6" s="138">
        <v>0</v>
      </c>
      <c r="Q6" s="138" t="s">
        <v>90</v>
      </c>
      <c r="R6" s="139">
        <v>2</v>
      </c>
      <c r="S6" s="137" t="str">
        <f t="shared" si="3"/>
        <v>○</v>
      </c>
      <c r="T6" s="138">
        <v>5</v>
      </c>
      <c r="U6" s="138" t="s">
        <v>90</v>
      </c>
      <c r="V6" s="139">
        <v>1</v>
      </c>
      <c r="W6" s="137" t="str">
        <f t="shared" si="4"/>
        <v>○</v>
      </c>
      <c r="X6" s="138">
        <v>5</v>
      </c>
      <c r="Y6" s="138" t="s">
        <v>90</v>
      </c>
      <c r="Z6" s="139">
        <v>0</v>
      </c>
      <c r="AA6" s="137" t="str">
        <f t="shared" si="5"/>
        <v>○</v>
      </c>
      <c r="AB6" s="138">
        <v>2</v>
      </c>
      <c r="AC6" s="138" t="s">
        <v>90</v>
      </c>
      <c r="AD6" s="139">
        <v>1</v>
      </c>
      <c r="AE6" s="137" t="str">
        <f t="shared" si="6"/>
        <v>●</v>
      </c>
      <c r="AF6" s="138">
        <v>3</v>
      </c>
      <c r="AG6" s="138" t="s">
        <v>90</v>
      </c>
      <c r="AH6" s="140">
        <v>5</v>
      </c>
      <c r="AI6" s="289">
        <f>COUNTIF(C6:AH7,"○")*3+COUNTIF(C6:AH7,"△")</f>
        <v>21</v>
      </c>
      <c r="AJ6" s="291">
        <f>D6+H6+L6+P6+T6+X6+AB6+AF6+D7+H7+L7+P7+T7+X7+AB7+AF7</f>
        <v>36</v>
      </c>
      <c r="AK6" s="293">
        <f>-(F6+J6+N6+R6+V6+Z6+AD6+AH6+F7+J7+N7+R7+V7+Z7+AD7+AH7)</f>
        <v>-29</v>
      </c>
      <c r="AL6" s="293">
        <f>AJ6+AK6</f>
        <v>7</v>
      </c>
      <c r="AM6" s="295">
        <f>RANK(AI6,$AI$4:$AI$19,0)</f>
        <v>4</v>
      </c>
      <c r="AN6" s="283">
        <v>4</v>
      </c>
    </row>
    <row r="7" spans="1:40" s="136" customFormat="1" ht="27" customHeight="1">
      <c r="A7" s="298"/>
      <c r="B7" s="299"/>
      <c r="C7" s="116" t="str">
        <f t="shared" si="7"/>
        <v>●</v>
      </c>
      <c r="D7" s="113">
        <v>1</v>
      </c>
      <c r="E7" s="114" t="s">
        <v>90</v>
      </c>
      <c r="F7" s="115">
        <v>2</v>
      </c>
      <c r="G7" s="116" t="str">
        <f t="shared" si="0"/>
        <v/>
      </c>
      <c r="H7" s="113"/>
      <c r="I7" s="114"/>
      <c r="J7" s="115"/>
      <c r="K7" s="116" t="str">
        <f t="shared" si="1"/>
        <v>●</v>
      </c>
      <c r="L7" s="113">
        <v>0</v>
      </c>
      <c r="M7" s="114" t="s">
        <v>90</v>
      </c>
      <c r="N7" s="115">
        <v>3</v>
      </c>
      <c r="O7" s="116" t="str">
        <f t="shared" si="2"/>
        <v>●</v>
      </c>
      <c r="P7" s="113">
        <v>1</v>
      </c>
      <c r="Q7" s="114" t="s">
        <v>90</v>
      </c>
      <c r="R7" s="115">
        <v>3</v>
      </c>
      <c r="S7" s="116" t="str">
        <f t="shared" si="3"/>
        <v>○</v>
      </c>
      <c r="T7" s="113">
        <v>3</v>
      </c>
      <c r="U7" s="114" t="s">
        <v>90</v>
      </c>
      <c r="V7" s="115">
        <v>0</v>
      </c>
      <c r="W7" s="116" t="str">
        <f t="shared" si="4"/>
        <v>○</v>
      </c>
      <c r="X7" s="113">
        <v>5</v>
      </c>
      <c r="Y7" s="114" t="s">
        <v>90</v>
      </c>
      <c r="Z7" s="115">
        <v>0</v>
      </c>
      <c r="AA7" s="116" t="str">
        <f t="shared" si="5"/>
        <v>○</v>
      </c>
      <c r="AB7" s="113">
        <v>4</v>
      </c>
      <c r="AC7" s="114" t="s">
        <v>90</v>
      </c>
      <c r="AD7" s="115">
        <v>0</v>
      </c>
      <c r="AE7" s="116" t="str">
        <f t="shared" si="6"/>
        <v>○</v>
      </c>
      <c r="AF7" s="113">
        <v>7</v>
      </c>
      <c r="AG7" s="114" t="s">
        <v>90</v>
      </c>
      <c r="AH7" s="117">
        <v>1</v>
      </c>
      <c r="AI7" s="300"/>
      <c r="AJ7" s="301"/>
      <c r="AK7" s="302"/>
      <c r="AL7" s="302"/>
      <c r="AM7" s="303"/>
      <c r="AN7" s="297"/>
    </row>
    <row r="8" spans="1:40" s="136" customFormat="1" ht="27" customHeight="1">
      <c r="A8" s="285" t="s">
        <v>195</v>
      </c>
      <c r="B8" s="286"/>
      <c r="C8" s="137" t="str">
        <f t="shared" si="7"/>
        <v>●</v>
      </c>
      <c r="D8" s="138">
        <v>1</v>
      </c>
      <c r="E8" s="138" t="s">
        <v>90</v>
      </c>
      <c r="F8" s="139">
        <v>5</v>
      </c>
      <c r="G8" s="137" t="str">
        <f t="shared" si="0"/>
        <v>○</v>
      </c>
      <c r="H8" s="138">
        <v>4</v>
      </c>
      <c r="I8" s="138" t="s">
        <v>90</v>
      </c>
      <c r="J8" s="139">
        <v>0</v>
      </c>
      <c r="K8" s="137" t="str">
        <f t="shared" si="1"/>
        <v/>
      </c>
      <c r="L8" s="138"/>
      <c r="M8" s="138"/>
      <c r="N8" s="139"/>
      <c r="O8" s="137" t="str">
        <f t="shared" si="2"/>
        <v>○</v>
      </c>
      <c r="P8" s="138">
        <v>1</v>
      </c>
      <c r="Q8" s="138" t="s">
        <v>90</v>
      </c>
      <c r="R8" s="139">
        <v>0</v>
      </c>
      <c r="S8" s="137" t="str">
        <f t="shared" si="3"/>
        <v>○</v>
      </c>
      <c r="T8" s="138">
        <v>9</v>
      </c>
      <c r="U8" s="138" t="s">
        <v>90</v>
      </c>
      <c r="V8" s="139">
        <v>0</v>
      </c>
      <c r="W8" s="137" t="str">
        <f t="shared" si="4"/>
        <v>○</v>
      </c>
      <c r="X8" s="138">
        <v>9</v>
      </c>
      <c r="Y8" s="138" t="s">
        <v>90</v>
      </c>
      <c r="Z8" s="139">
        <v>0</v>
      </c>
      <c r="AA8" s="137" t="str">
        <f t="shared" si="5"/>
        <v>△</v>
      </c>
      <c r="AB8" s="138">
        <v>1</v>
      </c>
      <c r="AC8" s="138" t="s">
        <v>90</v>
      </c>
      <c r="AD8" s="139">
        <v>1</v>
      </c>
      <c r="AE8" s="137" t="str">
        <f t="shared" si="6"/>
        <v>○</v>
      </c>
      <c r="AF8" s="138">
        <v>4</v>
      </c>
      <c r="AG8" s="138" t="s">
        <v>90</v>
      </c>
      <c r="AH8" s="140">
        <v>0</v>
      </c>
      <c r="AI8" s="289">
        <f>COUNTIF(C8:AH9,"○")*3+COUNTIF(C8:AH9,"△")</f>
        <v>37</v>
      </c>
      <c r="AJ8" s="291">
        <f>D8+H8+L8+P8+T8+X8+AB8+AF8+D9+H9+L9+P9+T9+X9+AB9+AF9</f>
        <v>97</v>
      </c>
      <c r="AK8" s="293">
        <f>-(F8+J8+N8+R8+V8+Z8+AD8+AH8+F9+J9+N9+R9+V9+Z9+AD9+AH9)</f>
        <v>-7</v>
      </c>
      <c r="AL8" s="293">
        <f>AJ8+AK8</f>
        <v>90</v>
      </c>
      <c r="AM8" s="295">
        <f>RANK(AI8,$AI$4:$AI$19,0)</f>
        <v>1</v>
      </c>
      <c r="AN8" s="283">
        <v>1</v>
      </c>
    </row>
    <row r="9" spans="1:40" s="136" customFormat="1" ht="27" customHeight="1">
      <c r="A9" s="298"/>
      <c r="B9" s="299"/>
      <c r="C9" s="116" t="str">
        <f t="shared" si="7"/>
        <v>○</v>
      </c>
      <c r="D9" s="113">
        <v>7</v>
      </c>
      <c r="E9" s="114" t="s">
        <v>90</v>
      </c>
      <c r="F9" s="115">
        <v>1</v>
      </c>
      <c r="G9" s="116" t="str">
        <f t="shared" si="0"/>
        <v>○</v>
      </c>
      <c r="H9" s="113">
        <v>3</v>
      </c>
      <c r="I9" s="114" t="s">
        <v>90</v>
      </c>
      <c r="J9" s="115">
        <v>0</v>
      </c>
      <c r="K9" s="116" t="str">
        <f t="shared" si="1"/>
        <v/>
      </c>
      <c r="L9" s="113"/>
      <c r="M9" s="114"/>
      <c r="N9" s="115"/>
      <c r="O9" s="116" t="str">
        <f t="shared" si="2"/>
        <v>○</v>
      </c>
      <c r="P9" s="113">
        <v>1</v>
      </c>
      <c r="Q9" s="114" t="s">
        <v>90</v>
      </c>
      <c r="R9" s="115">
        <v>0</v>
      </c>
      <c r="S9" s="116" t="str">
        <f t="shared" si="3"/>
        <v>○</v>
      </c>
      <c r="T9" s="113">
        <v>15</v>
      </c>
      <c r="U9" s="114" t="s">
        <v>90</v>
      </c>
      <c r="V9" s="115">
        <v>0</v>
      </c>
      <c r="W9" s="116" t="str">
        <f t="shared" si="4"/>
        <v>○</v>
      </c>
      <c r="X9" s="113">
        <v>14</v>
      </c>
      <c r="Y9" s="114" t="s">
        <v>90</v>
      </c>
      <c r="Z9" s="115">
        <v>0</v>
      </c>
      <c r="AA9" s="116" t="str">
        <f t="shared" si="5"/>
        <v>○</v>
      </c>
      <c r="AB9" s="113">
        <v>10</v>
      </c>
      <c r="AC9" s="114" t="s">
        <v>90</v>
      </c>
      <c r="AD9" s="115">
        <v>0</v>
      </c>
      <c r="AE9" s="116" t="str">
        <f t="shared" si="6"/>
        <v>○</v>
      </c>
      <c r="AF9" s="113">
        <v>18</v>
      </c>
      <c r="AG9" s="114" t="s">
        <v>90</v>
      </c>
      <c r="AH9" s="117">
        <v>0</v>
      </c>
      <c r="AI9" s="300"/>
      <c r="AJ9" s="301"/>
      <c r="AK9" s="302"/>
      <c r="AL9" s="302"/>
      <c r="AM9" s="303"/>
      <c r="AN9" s="297"/>
    </row>
    <row r="10" spans="1:40" s="136" customFormat="1" ht="27" customHeight="1">
      <c r="A10" s="285" t="s">
        <v>196</v>
      </c>
      <c r="B10" s="286"/>
      <c r="C10" s="137" t="str">
        <f t="shared" si="7"/>
        <v>△</v>
      </c>
      <c r="D10" s="138">
        <v>0</v>
      </c>
      <c r="E10" s="138" t="s">
        <v>90</v>
      </c>
      <c r="F10" s="139">
        <v>0</v>
      </c>
      <c r="G10" s="137" t="str">
        <f t="shared" si="0"/>
        <v>○</v>
      </c>
      <c r="H10" s="138">
        <v>2</v>
      </c>
      <c r="I10" s="138" t="s">
        <v>90</v>
      </c>
      <c r="J10" s="139">
        <v>0</v>
      </c>
      <c r="K10" s="137" t="str">
        <f t="shared" si="1"/>
        <v>●</v>
      </c>
      <c r="L10" s="138">
        <v>0</v>
      </c>
      <c r="M10" s="138" t="s">
        <v>90</v>
      </c>
      <c r="N10" s="139">
        <v>1</v>
      </c>
      <c r="O10" s="137" t="str">
        <f t="shared" si="2"/>
        <v/>
      </c>
      <c r="P10" s="138"/>
      <c r="Q10" s="138"/>
      <c r="R10" s="139"/>
      <c r="S10" s="137" t="str">
        <f t="shared" si="3"/>
        <v>○</v>
      </c>
      <c r="T10" s="138">
        <v>7</v>
      </c>
      <c r="U10" s="138" t="s">
        <v>90</v>
      </c>
      <c r="V10" s="139">
        <v>0</v>
      </c>
      <c r="W10" s="137" t="str">
        <f t="shared" si="4"/>
        <v>○</v>
      </c>
      <c r="X10" s="138">
        <v>3</v>
      </c>
      <c r="Y10" s="138" t="s">
        <v>90</v>
      </c>
      <c r="Z10" s="139">
        <v>0</v>
      </c>
      <c r="AA10" s="137" t="str">
        <f t="shared" si="5"/>
        <v>△</v>
      </c>
      <c r="AB10" s="138">
        <v>0</v>
      </c>
      <c r="AC10" s="138" t="s">
        <v>90</v>
      </c>
      <c r="AD10" s="139">
        <v>0</v>
      </c>
      <c r="AE10" s="137" t="str">
        <f t="shared" si="6"/>
        <v>○</v>
      </c>
      <c r="AF10" s="138">
        <v>1</v>
      </c>
      <c r="AG10" s="138" t="s">
        <v>90</v>
      </c>
      <c r="AH10" s="140">
        <v>0</v>
      </c>
      <c r="AI10" s="289">
        <f>COUNTIF(C10:AH11,"○")*3+COUNTIF(C10:AH11,"△")</f>
        <v>30</v>
      </c>
      <c r="AJ10" s="291">
        <f>D10+H10+L10+P10+T10+X10+AB10+AF10+D11+H11+L11+P11+T11+X11+AB11+AF11</f>
        <v>44</v>
      </c>
      <c r="AK10" s="293">
        <f>-(F10+J10+N10+R10+V10+Z10+AD10+AH10+F11+J11+N11+R11+V11+Z11+AD11+AH11)</f>
        <v>-4</v>
      </c>
      <c r="AL10" s="293">
        <f>AJ10+AK10</f>
        <v>40</v>
      </c>
      <c r="AM10" s="295">
        <f>RANK(AI10,$AI$4:$AI$19,0)</f>
        <v>3</v>
      </c>
      <c r="AN10" s="283">
        <v>3</v>
      </c>
    </row>
    <row r="11" spans="1:40" s="136" customFormat="1" ht="27" customHeight="1">
      <c r="A11" s="298"/>
      <c r="B11" s="299"/>
      <c r="C11" s="116" t="str">
        <f t="shared" si="7"/>
        <v>△</v>
      </c>
      <c r="D11" s="113">
        <v>0</v>
      </c>
      <c r="E11" s="114" t="s">
        <v>90</v>
      </c>
      <c r="F11" s="115">
        <v>0</v>
      </c>
      <c r="G11" s="116" t="str">
        <f t="shared" si="0"/>
        <v>○</v>
      </c>
      <c r="H11" s="113">
        <v>3</v>
      </c>
      <c r="I11" s="114" t="s">
        <v>90</v>
      </c>
      <c r="J11" s="115">
        <v>1</v>
      </c>
      <c r="K11" s="116" t="str">
        <f t="shared" si="1"/>
        <v>●</v>
      </c>
      <c r="L11" s="113">
        <v>0</v>
      </c>
      <c r="M11" s="114" t="s">
        <v>90</v>
      </c>
      <c r="N11" s="115">
        <v>1</v>
      </c>
      <c r="O11" s="116" t="str">
        <f t="shared" si="2"/>
        <v/>
      </c>
      <c r="P11" s="113"/>
      <c r="Q11" s="114"/>
      <c r="R11" s="115"/>
      <c r="S11" s="116" t="str">
        <f t="shared" si="3"/>
        <v>○</v>
      </c>
      <c r="T11" s="113">
        <v>18</v>
      </c>
      <c r="U11" s="114" t="s">
        <v>90</v>
      </c>
      <c r="V11" s="115">
        <v>0</v>
      </c>
      <c r="W11" s="116" t="str">
        <f t="shared" si="4"/>
        <v>○</v>
      </c>
      <c r="X11" s="113">
        <v>3</v>
      </c>
      <c r="Y11" s="114" t="s">
        <v>90</v>
      </c>
      <c r="Z11" s="115">
        <v>0</v>
      </c>
      <c r="AA11" s="116" t="str">
        <f t="shared" si="5"/>
        <v>○</v>
      </c>
      <c r="AB11" s="113">
        <v>4</v>
      </c>
      <c r="AC11" s="114" t="s">
        <v>90</v>
      </c>
      <c r="AD11" s="115">
        <v>1</v>
      </c>
      <c r="AE11" s="116" t="str">
        <f t="shared" si="6"/>
        <v>○</v>
      </c>
      <c r="AF11" s="113">
        <v>3</v>
      </c>
      <c r="AG11" s="114" t="s">
        <v>90</v>
      </c>
      <c r="AH11" s="117">
        <v>0</v>
      </c>
      <c r="AI11" s="300"/>
      <c r="AJ11" s="301"/>
      <c r="AK11" s="302"/>
      <c r="AL11" s="302"/>
      <c r="AM11" s="303"/>
      <c r="AN11" s="297"/>
    </row>
    <row r="12" spans="1:40" s="136" customFormat="1" ht="27" customHeight="1">
      <c r="A12" s="285" t="s">
        <v>197</v>
      </c>
      <c r="B12" s="286"/>
      <c r="C12" s="137" t="str">
        <f t="shared" si="7"/>
        <v>●</v>
      </c>
      <c r="D12" s="138">
        <v>0</v>
      </c>
      <c r="E12" s="138" t="s">
        <v>90</v>
      </c>
      <c r="F12" s="139">
        <v>6</v>
      </c>
      <c r="G12" s="137" t="str">
        <f t="shared" si="0"/>
        <v>●</v>
      </c>
      <c r="H12" s="138">
        <v>1</v>
      </c>
      <c r="I12" s="138" t="s">
        <v>90</v>
      </c>
      <c r="J12" s="139">
        <v>5</v>
      </c>
      <c r="K12" s="137" t="str">
        <f t="shared" si="1"/>
        <v>●</v>
      </c>
      <c r="L12" s="138">
        <v>0</v>
      </c>
      <c r="M12" s="138" t="s">
        <v>90</v>
      </c>
      <c r="N12" s="139">
        <v>9</v>
      </c>
      <c r="O12" s="137" t="str">
        <f t="shared" si="2"/>
        <v>●</v>
      </c>
      <c r="P12" s="138">
        <v>0</v>
      </c>
      <c r="Q12" s="138" t="s">
        <v>90</v>
      </c>
      <c r="R12" s="139">
        <v>7</v>
      </c>
      <c r="S12" s="137" t="str">
        <f t="shared" si="3"/>
        <v/>
      </c>
      <c r="T12" s="138"/>
      <c r="U12" s="138"/>
      <c r="V12" s="139"/>
      <c r="W12" s="137" t="str">
        <f t="shared" si="4"/>
        <v>△</v>
      </c>
      <c r="X12" s="138">
        <v>3</v>
      </c>
      <c r="Y12" s="138" t="s">
        <v>90</v>
      </c>
      <c r="Z12" s="139">
        <v>3</v>
      </c>
      <c r="AA12" s="137" t="str">
        <f t="shared" si="5"/>
        <v>●</v>
      </c>
      <c r="AB12" s="138">
        <v>0</v>
      </c>
      <c r="AC12" s="138" t="s">
        <v>90</v>
      </c>
      <c r="AD12" s="139">
        <v>3</v>
      </c>
      <c r="AE12" s="137" t="str">
        <f t="shared" si="6"/>
        <v>●</v>
      </c>
      <c r="AF12" s="138">
        <v>1</v>
      </c>
      <c r="AG12" s="138" t="s">
        <v>90</v>
      </c>
      <c r="AH12" s="140">
        <v>2</v>
      </c>
      <c r="AI12" s="289">
        <f>COUNTIF(C12:AH13,"○")*3+COUNTIF(C12:AH13,"△")</f>
        <v>5</v>
      </c>
      <c r="AJ12" s="291">
        <f>D12+H12+L12+P12+T12+X12+AB12+AF12+D13+H13+L13+P13+T13+X13+AB13+AF13</f>
        <v>11</v>
      </c>
      <c r="AK12" s="293">
        <f>-(F12+J12+N12+R12+V12+Z12+AD12+AH12+F13+J13+N13+R13+V13+Z13+AD13+AH13)</f>
        <v>-98</v>
      </c>
      <c r="AL12" s="293">
        <f>AJ12+AK12</f>
        <v>-87</v>
      </c>
      <c r="AM12" s="295">
        <v>8</v>
      </c>
      <c r="AN12" s="283">
        <v>8</v>
      </c>
    </row>
    <row r="13" spans="1:40" s="136" customFormat="1" ht="27" customHeight="1">
      <c r="A13" s="298"/>
      <c r="B13" s="299"/>
      <c r="C13" s="116" t="str">
        <f t="shared" si="7"/>
        <v>●</v>
      </c>
      <c r="D13" s="113">
        <v>0</v>
      </c>
      <c r="E13" s="114" t="s">
        <v>90</v>
      </c>
      <c r="F13" s="115">
        <v>17</v>
      </c>
      <c r="G13" s="116" t="str">
        <f t="shared" si="0"/>
        <v>●</v>
      </c>
      <c r="H13" s="113">
        <v>0</v>
      </c>
      <c r="I13" s="114" t="s">
        <v>90</v>
      </c>
      <c r="J13" s="115">
        <v>3</v>
      </c>
      <c r="K13" s="116" t="str">
        <f t="shared" si="1"/>
        <v>●</v>
      </c>
      <c r="L13" s="113">
        <v>0</v>
      </c>
      <c r="M13" s="114" t="s">
        <v>90</v>
      </c>
      <c r="N13" s="115">
        <v>15</v>
      </c>
      <c r="O13" s="116" t="str">
        <f t="shared" si="2"/>
        <v>●</v>
      </c>
      <c r="P13" s="113">
        <v>0</v>
      </c>
      <c r="Q13" s="114" t="s">
        <v>90</v>
      </c>
      <c r="R13" s="115">
        <v>18</v>
      </c>
      <c r="S13" s="116" t="str">
        <f t="shared" si="3"/>
        <v/>
      </c>
      <c r="T13" s="113"/>
      <c r="U13" s="114"/>
      <c r="V13" s="115"/>
      <c r="W13" s="116" t="str">
        <f t="shared" si="4"/>
        <v>△</v>
      </c>
      <c r="X13" s="113">
        <v>1</v>
      </c>
      <c r="Y13" s="114" t="s">
        <v>90</v>
      </c>
      <c r="Z13" s="115">
        <v>1</v>
      </c>
      <c r="AA13" s="116" t="str">
        <f t="shared" si="5"/>
        <v>●</v>
      </c>
      <c r="AB13" s="113">
        <v>1</v>
      </c>
      <c r="AC13" s="114" t="s">
        <v>90</v>
      </c>
      <c r="AD13" s="115">
        <v>7</v>
      </c>
      <c r="AE13" s="116" t="str">
        <f t="shared" si="6"/>
        <v>○</v>
      </c>
      <c r="AF13" s="113">
        <v>4</v>
      </c>
      <c r="AG13" s="114" t="s">
        <v>90</v>
      </c>
      <c r="AH13" s="117">
        <v>2</v>
      </c>
      <c r="AI13" s="300"/>
      <c r="AJ13" s="301"/>
      <c r="AK13" s="302"/>
      <c r="AL13" s="302"/>
      <c r="AM13" s="303"/>
      <c r="AN13" s="297"/>
    </row>
    <row r="14" spans="1:40" s="136" customFormat="1" ht="27" customHeight="1">
      <c r="A14" s="285" t="s">
        <v>198</v>
      </c>
      <c r="B14" s="286"/>
      <c r="C14" s="137" t="str">
        <f t="shared" si="7"/>
        <v>●</v>
      </c>
      <c r="D14" s="138">
        <v>0</v>
      </c>
      <c r="E14" s="138" t="s">
        <v>90</v>
      </c>
      <c r="F14" s="139">
        <v>3</v>
      </c>
      <c r="G14" s="137" t="str">
        <f t="shared" si="0"/>
        <v>●</v>
      </c>
      <c r="H14" s="138">
        <v>0</v>
      </c>
      <c r="I14" s="138" t="s">
        <v>90</v>
      </c>
      <c r="J14" s="139">
        <v>5</v>
      </c>
      <c r="K14" s="137" t="str">
        <f t="shared" si="1"/>
        <v>●</v>
      </c>
      <c r="L14" s="138">
        <v>0</v>
      </c>
      <c r="M14" s="138" t="s">
        <v>90</v>
      </c>
      <c r="N14" s="139">
        <v>9</v>
      </c>
      <c r="O14" s="137" t="str">
        <f t="shared" si="2"/>
        <v>●</v>
      </c>
      <c r="P14" s="138">
        <v>0</v>
      </c>
      <c r="Q14" s="138" t="s">
        <v>90</v>
      </c>
      <c r="R14" s="139">
        <v>3</v>
      </c>
      <c r="S14" s="137" t="str">
        <f t="shared" si="3"/>
        <v>△</v>
      </c>
      <c r="T14" s="138">
        <v>3</v>
      </c>
      <c r="U14" s="138" t="s">
        <v>90</v>
      </c>
      <c r="V14" s="139">
        <v>3</v>
      </c>
      <c r="W14" s="137" t="str">
        <f t="shared" si="4"/>
        <v/>
      </c>
      <c r="X14" s="138"/>
      <c r="Y14" s="138"/>
      <c r="Z14" s="139"/>
      <c r="AA14" s="137" t="str">
        <f t="shared" si="5"/>
        <v>●</v>
      </c>
      <c r="AB14" s="138">
        <v>2</v>
      </c>
      <c r="AC14" s="138" t="s">
        <v>90</v>
      </c>
      <c r="AD14" s="139">
        <v>9</v>
      </c>
      <c r="AE14" s="137" t="str">
        <f t="shared" si="6"/>
        <v>●</v>
      </c>
      <c r="AF14" s="138">
        <v>0</v>
      </c>
      <c r="AG14" s="138" t="s">
        <v>90</v>
      </c>
      <c r="AH14" s="140">
        <v>2</v>
      </c>
      <c r="AI14" s="289">
        <f>COUNTIF(C14:AH15,"○")*3+COUNTIF(C14:AH15,"△")</f>
        <v>5</v>
      </c>
      <c r="AJ14" s="291">
        <f>D14+H14+L14+P14+T14+X14+AB14+AF14+D15+H15+L15+P15+T15+X15+AB15+AF15</f>
        <v>10</v>
      </c>
      <c r="AK14" s="293">
        <f>-(F14+J14+N14+R14+V14+Z14+AD14+AH14+F15+J15+N15+R15+V15+Z15+AD15+AH15)</f>
        <v>-78</v>
      </c>
      <c r="AL14" s="293">
        <f>AJ14+AK14</f>
        <v>-68</v>
      </c>
      <c r="AM14" s="295">
        <f>RANK(AI14,$AI$4:$AI$19,0)</f>
        <v>7</v>
      </c>
      <c r="AN14" s="283">
        <v>7</v>
      </c>
    </row>
    <row r="15" spans="1:40" s="136" customFormat="1" ht="27" customHeight="1">
      <c r="A15" s="298"/>
      <c r="B15" s="299"/>
      <c r="C15" s="116" t="str">
        <f t="shared" si="7"/>
        <v>●</v>
      </c>
      <c r="D15" s="113">
        <v>0</v>
      </c>
      <c r="E15" s="114" t="s">
        <v>90</v>
      </c>
      <c r="F15" s="115">
        <v>17</v>
      </c>
      <c r="G15" s="116" t="str">
        <f t="shared" si="0"/>
        <v>●</v>
      </c>
      <c r="H15" s="113">
        <v>0</v>
      </c>
      <c r="I15" s="114" t="s">
        <v>90</v>
      </c>
      <c r="J15" s="115">
        <v>5</v>
      </c>
      <c r="K15" s="116" t="str">
        <f t="shared" si="1"/>
        <v>●</v>
      </c>
      <c r="L15" s="113">
        <v>0</v>
      </c>
      <c r="M15" s="114" t="s">
        <v>90</v>
      </c>
      <c r="N15" s="115">
        <v>14</v>
      </c>
      <c r="O15" s="116" t="str">
        <f t="shared" si="2"/>
        <v>●</v>
      </c>
      <c r="P15" s="113">
        <v>0</v>
      </c>
      <c r="Q15" s="114" t="s">
        <v>90</v>
      </c>
      <c r="R15" s="115">
        <v>3</v>
      </c>
      <c r="S15" s="116" t="str">
        <f t="shared" si="3"/>
        <v>△</v>
      </c>
      <c r="T15" s="113">
        <v>1</v>
      </c>
      <c r="U15" s="114" t="s">
        <v>90</v>
      </c>
      <c r="V15" s="115">
        <v>1</v>
      </c>
      <c r="W15" s="116" t="str">
        <f t="shared" si="4"/>
        <v/>
      </c>
      <c r="X15" s="113"/>
      <c r="Y15" s="114"/>
      <c r="Z15" s="115"/>
      <c r="AA15" s="116" t="str">
        <f t="shared" si="5"/>
        <v>●</v>
      </c>
      <c r="AB15" s="113">
        <v>0</v>
      </c>
      <c r="AC15" s="114" t="s">
        <v>90</v>
      </c>
      <c r="AD15" s="115">
        <v>3</v>
      </c>
      <c r="AE15" s="116" t="str">
        <f t="shared" si="6"/>
        <v>○</v>
      </c>
      <c r="AF15" s="113">
        <v>4</v>
      </c>
      <c r="AG15" s="114" t="s">
        <v>90</v>
      </c>
      <c r="AH15" s="117">
        <v>1</v>
      </c>
      <c r="AI15" s="300"/>
      <c r="AJ15" s="301"/>
      <c r="AK15" s="302"/>
      <c r="AL15" s="302"/>
      <c r="AM15" s="303"/>
      <c r="AN15" s="297"/>
    </row>
    <row r="16" spans="1:40" s="136" customFormat="1" ht="27" customHeight="1">
      <c r="A16" s="285" t="s">
        <v>199</v>
      </c>
      <c r="B16" s="286"/>
      <c r="C16" s="137" t="str">
        <f t="shared" si="7"/>
        <v>●</v>
      </c>
      <c r="D16" s="138">
        <v>1</v>
      </c>
      <c r="E16" s="138" t="s">
        <v>90</v>
      </c>
      <c r="F16" s="139">
        <v>2</v>
      </c>
      <c r="G16" s="137" t="str">
        <f t="shared" si="0"/>
        <v>●</v>
      </c>
      <c r="H16" s="138">
        <v>1</v>
      </c>
      <c r="I16" s="138" t="s">
        <v>90</v>
      </c>
      <c r="J16" s="139">
        <v>2</v>
      </c>
      <c r="K16" s="137" t="str">
        <f t="shared" si="1"/>
        <v>△</v>
      </c>
      <c r="L16" s="138">
        <v>1</v>
      </c>
      <c r="M16" s="138" t="s">
        <v>90</v>
      </c>
      <c r="N16" s="139">
        <v>1</v>
      </c>
      <c r="O16" s="137" t="str">
        <f t="shared" si="2"/>
        <v>△</v>
      </c>
      <c r="P16" s="138">
        <v>0</v>
      </c>
      <c r="Q16" s="138" t="s">
        <v>90</v>
      </c>
      <c r="R16" s="139">
        <v>0</v>
      </c>
      <c r="S16" s="137" t="str">
        <f t="shared" si="3"/>
        <v>○</v>
      </c>
      <c r="T16" s="138">
        <v>3</v>
      </c>
      <c r="U16" s="138" t="s">
        <v>90</v>
      </c>
      <c r="V16" s="139">
        <v>0</v>
      </c>
      <c r="W16" s="137" t="str">
        <f t="shared" si="4"/>
        <v>○</v>
      </c>
      <c r="X16" s="138">
        <v>9</v>
      </c>
      <c r="Y16" s="138" t="s">
        <v>90</v>
      </c>
      <c r="Z16" s="139">
        <v>2</v>
      </c>
      <c r="AA16" s="137" t="str">
        <f t="shared" si="5"/>
        <v/>
      </c>
      <c r="AB16" s="138"/>
      <c r="AC16" s="138"/>
      <c r="AD16" s="139"/>
      <c r="AE16" s="137" t="str">
        <f t="shared" si="6"/>
        <v>○</v>
      </c>
      <c r="AF16" s="138">
        <v>1</v>
      </c>
      <c r="AG16" s="138" t="s">
        <v>90</v>
      </c>
      <c r="AH16" s="140">
        <v>0</v>
      </c>
      <c r="AI16" s="289">
        <f>COUNTIF(C16:AH17,"○")*3+COUNTIF(C16:AH17,"△")</f>
        <v>20</v>
      </c>
      <c r="AJ16" s="291">
        <f>D16+H16+L16+P16+T16+X16+AB16+AF16+D17+H17+L17+P17+T17+X17+AB17+AF17</f>
        <v>35</v>
      </c>
      <c r="AK16" s="293">
        <f>-(F16+J16+N16+R16+V16+Z16+AD16+AH16+F17+J17+N17+R17+V17+Z17+AD17+AH17)</f>
        <v>-34</v>
      </c>
      <c r="AL16" s="293">
        <f>AJ16+AK16</f>
        <v>1</v>
      </c>
      <c r="AM16" s="295">
        <f>RANK(AI16,$AI$4:$AI$19,0)</f>
        <v>5</v>
      </c>
      <c r="AN16" s="283">
        <v>5</v>
      </c>
    </row>
    <row r="17" spans="1:40" s="136" customFormat="1" ht="27" customHeight="1">
      <c r="A17" s="298"/>
      <c r="B17" s="299"/>
      <c r="C17" s="116" t="str">
        <f t="shared" si="7"/>
        <v>●</v>
      </c>
      <c r="D17" s="113">
        <v>0</v>
      </c>
      <c r="E17" s="114" t="s">
        <v>90</v>
      </c>
      <c r="F17" s="115">
        <v>8</v>
      </c>
      <c r="G17" s="116" t="str">
        <f t="shared" si="0"/>
        <v>●</v>
      </c>
      <c r="H17" s="113">
        <v>0</v>
      </c>
      <c r="I17" s="114" t="s">
        <v>90</v>
      </c>
      <c r="J17" s="115">
        <v>4</v>
      </c>
      <c r="K17" s="116" t="str">
        <f t="shared" si="1"/>
        <v>●</v>
      </c>
      <c r="L17" s="113">
        <v>0</v>
      </c>
      <c r="M17" s="114" t="s">
        <v>90</v>
      </c>
      <c r="N17" s="115">
        <v>10</v>
      </c>
      <c r="O17" s="116" t="str">
        <f t="shared" si="2"/>
        <v>●</v>
      </c>
      <c r="P17" s="113">
        <v>1</v>
      </c>
      <c r="Q17" s="114" t="s">
        <v>90</v>
      </c>
      <c r="R17" s="115">
        <v>4</v>
      </c>
      <c r="S17" s="116" t="str">
        <f t="shared" si="3"/>
        <v>○</v>
      </c>
      <c r="T17" s="113">
        <v>7</v>
      </c>
      <c r="U17" s="114" t="s">
        <v>90</v>
      </c>
      <c r="V17" s="115">
        <v>1</v>
      </c>
      <c r="W17" s="116" t="str">
        <f t="shared" si="4"/>
        <v>○</v>
      </c>
      <c r="X17" s="113">
        <v>3</v>
      </c>
      <c r="Y17" s="114" t="s">
        <v>90</v>
      </c>
      <c r="Z17" s="115">
        <v>0</v>
      </c>
      <c r="AA17" s="116" t="str">
        <f t="shared" si="5"/>
        <v/>
      </c>
      <c r="AB17" s="113"/>
      <c r="AC17" s="114"/>
      <c r="AD17" s="115"/>
      <c r="AE17" s="116" t="str">
        <f t="shared" si="6"/>
        <v>○</v>
      </c>
      <c r="AF17" s="113">
        <v>8</v>
      </c>
      <c r="AG17" s="114" t="s">
        <v>90</v>
      </c>
      <c r="AH17" s="117">
        <v>0</v>
      </c>
      <c r="AI17" s="300"/>
      <c r="AJ17" s="301"/>
      <c r="AK17" s="302"/>
      <c r="AL17" s="302"/>
      <c r="AM17" s="303"/>
      <c r="AN17" s="297"/>
    </row>
    <row r="18" spans="1:40" s="136" customFormat="1" ht="27" customHeight="1">
      <c r="A18" s="285" t="s">
        <v>200</v>
      </c>
      <c r="B18" s="286"/>
      <c r="C18" s="137" t="str">
        <f t="shared" si="7"/>
        <v>●</v>
      </c>
      <c r="D18" s="138">
        <v>1</v>
      </c>
      <c r="E18" s="138" t="s">
        <v>90</v>
      </c>
      <c r="F18" s="139">
        <v>4</v>
      </c>
      <c r="G18" s="137" t="str">
        <f t="shared" si="0"/>
        <v>○</v>
      </c>
      <c r="H18" s="138">
        <v>5</v>
      </c>
      <c r="I18" s="138" t="s">
        <v>90</v>
      </c>
      <c r="J18" s="139">
        <v>3</v>
      </c>
      <c r="K18" s="137" t="str">
        <f t="shared" si="1"/>
        <v>●</v>
      </c>
      <c r="L18" s="138">
        <v>0</v>
      </c>
      <c r="M18" s="138" t="s">
        <v>90</v>
      </c>
      <c r="N18" s="139">
        <v>4</v>
      </c>
      <c r="O18" s="137" t="str">
        <f t="shared" si="2"/>
        <v>●</v>
      </c>
      <c r="P18" s="138">
        <v>0</v>
      </c>
      <c r="Q18" s="138" t="s">
        <v>90</v>
      </c>
      <c r="R18" s="139">
        <v>1</v>
      </c>
      <c r="S18" s="137" t="str">
        <f t="shared" si="3"/>
        <v>○</v>
      </c>
      <c r="T18" s="138">
        <v>2</v>
      </c>
      <c r="U18" s="138" t="s">
        <v>90</v>
      </c>
      <c r="V18" s="139">
        <v>1</v>
      </c>
      <c r="W18" s="137" t="str">
        <f t="shared" si="4"/>
        <v>○</v>
      </c>
      <c r="X18" s="138">
        <v>2</v>
      </c>
      <c r="Y18" s="138" t="s">
        <v>90</v>
      </c>
      <c r="Z18" s="139">
        <v>0</v>
      </c>
      <c r="AA18" s="137" t="str">
        <f t="shared" si="5"/>
        <v>●</v>
      </c>
      <c r="AB18" s="138">
        <v>0</v>
      </c>
      <c r="AC18" s="138" t="s">
        <v>90</v>
      </c>
      <c r="AD18" s="139">
        <v>1</v>
      </c>
      <c r="AE18" s="137" t="str">
        <f t="shared" si="6"/>
        <v/>
      </c>
      <c r="AF18" s="138"/>
      <c r="AG18" s="138"/>
      <c r="AH18" s="140"/>
      <c r="AI18" s="289">
        <f>COUNTIF(C18:AH19,"○")*3+COUNTIF(C18:AH19,"△")</f>
        <v>9</v>
      </c>
      <c r="AJ18" s="291">
        <f>D18+H18+L18+P18+T18+X18+AB18+AF18+D19+H19+L19+P19+T19+X19+AB19+AF19</f>
        <v>14</v>
      </c>
      <c r="AK18" s="293">
        <f>-(F18+J18+N18+R18+V18+Z18+AD18+AH18+F19+J19+N19+R19+V19+Z19+AD19+AH19)</f>
        <v>-69</v>
      </c>
      <c r="AL18" s="293">
        <f>AJ18+AK18</f>
        <v>-55</v>
      </c>
      <c r="AM18" s="295">
        <f>RANK(AI18,$AI$4:$AI$19,0)</f>
        <v>6</v>
      </c>
      <c r="AN18" s="283">
        <v>6</v>
      </c>
    </row>
    <row r="19" spans="1:40" s="136" customFormat="1" ht="27" customHeight="1" thickBot="1">
      <c r="A19" s="287"/>
      <c r="B19" s="288"/>
      <c r="C19" s="118" t="str">
        <f t="shared" si="7"/>
        <v>●</v>
      </c>
      <c r="D19" s="119">
        <v>0</v>
      </c>
      <c r="E19" s="120" t="s">
        <v>90</v>
      </c>
      <c r="F19" s="120">
        <v>11</v>
      </c>
      <c r="G19" s="118" t="str">
        <f t="shared" si="0"/>
        <v>●</v>
      </c>
      <c r="H19" s="119">
        <v>1</v>
      </c>
      <c r="I19" s="120" t="s">
        <v>90</v>
      </c>
      <c r="J19" s="120">
        <v>7</v>
      </c>
      <c r="K19" s="118" t="str">
        <f t="shared" si="1"/>
        <v>●</v>
      </c>
      <c r="L19" s="119">
        <v>0</v>
      </c>
      <c r="M19" s="120" t="s">
        <v>90</v>
      </c>
      <c r="N19" s="120">
        <v>18</v>
      </c>
      <c r="O19" s="118" t="str">
        <f t="shared" si="2"/>
        <v>●</v>
      </c>
      <c r="P19" s="119">
        <v>0</v>
      </c>
      <c r="Q19" s="120" t="s">
        <v>90</v>
      </c>
      <c r="R19" s="120">
        <v>3</v>
      </c>
      <c r="S19" s="118" t="str">
        <f t="shared" si="3"/>
        <v>●</v>
      </c>
      <c r="T19" s="119">
        <v>2</v>
      </c>
      <c r="U19" s="120" t="s">
        <v>90</v>
      </c>
      <c r="V19" s="120">
        <v>4</v>
      </c>
      <c r="W19" s="118" t="str">
        <f t="shared" si="4"/>
        <v>●</v>
      </c>
      <c r="X19" s="119">
        <v>1</v>
      </c>
      <c r="Y19" s="120" t="s">
        <v>90</v>
      </c>
      <c r="Z19" s="120">
        <v>4</v>
      </c>
      <c r="AA19" s="118" t="str">
        <f t="shared" si="5"/>
        <v>●</v>
      </c>
      <c r="AB19" s="119">
        <v>0</v>
      </c>
      <c r="AC19" s="120" t="s">
        <v>90</v>
      </c>
      <c r="AD19" s="120">
        <v>8</v>
      </c>
      <c r="AE19" s="118" t="str">
        <f t="shared" si="6"/>
        <v/>
      </c>
      <c r="AF19" s="119"/>
      <c r="AG19" s="120"/>
      <c r="AH19" s="121"/>
      <c r="AI19" s="290"/>
      <c r="AJ19" s="292"/>
      <c r="AK19" s="294"/>
      <c r="AL19" s="294"/>
      <c r="AM19" s="296"/>
      <c r="AN19" s="284"/>
    </row>
  </sheetData>
  <mergeCells count="71">
    <mergeCell ref="A1:AN1"/>
    <mergeCell ref="AM4:AM5"/>
    <mergeCell ref="AN4:AN5"/>
    <mergeCell ref="AJ2:AJ3"/>
    <mergeCell ref="AK2:AK3"/>
    <mergeCell ref="AL2:AL3"/>
    <mergeCell ref="AM2:AM3"/>
    <mergeCell ref="AN2:AN3"/>
    <mergeCell ref="A4:B5"/>
    <mergeCell ref="AI4:AI5"/>
    <mergeCell ref="AJ4:AJ5"/>
    <mergeCell ref="AK4:AK5"/>
    <mergeCell ref="AL4:AL5"/>
    <mergeCell ref="W2:Z3"/>
    <mergeCell ref="AA2:AD3"/>
    <mergeCell ref="AE2:AH3"/>
    <mergeCell ref="AN6:AN7"/>
    <mergeCell ref="A8:B9"/>
    <mergeCell ref="AI8:AI9"/>
    <mergeCell ref="AJ8:AJ9"/>
    <mergeCell ref="AK8:AK9"/>
    <mergeCell ref="AL8:AL9"/>
    <mergeCell ref="AM8:AM9"/>
    <mergeCell ref="AN8:AN9"/>
    <mergeCell ref="A6:B7"/>
    <mergeCell ref="AI6:AI7"/>
    <mergeCell ref="AJ6:AJ7"/>
    <mergeCell ref="AK6:AK7"/>
    <mergeCell ref="AL6:AL7"/>
    <mergeCell ref="AM6:AM7"/>
    <mergeCell ref="AN10:AN11"/>
    <mergeCell ref="A12:B13"/>
    <mergeCell ref="AI12:AI13"/>
    <mergeCell ref="AJ12:AJ13"/>
    <mergeCell ref="AK12:AK13"/>
    <mergeCell ref="AL12:AL13"/>
    <mergeCell ref="AM12:AM13"/>
    <mergeCell ref="AN12:AN13"/>
    <mergeCell ref="A10:B11"/>
    <mergeCell ref="AI10:AI11"/>
    <mergeCell ref="AJ10:AJ11"/>
    <mergeCell ref="AK10:AK11"/>
    <mergeCell ref="AL10:AL11"/>
    <mergeCell ref="AM10:AM11"/>
    <mergeCell ref="AN14:AN15"/>
    <mergeCell ref="A16:B17"/>
    <mergeCell ref="AI16:AI17"/>
    <mergeCell ref="AJ16:AJ17"/>
    <mergeCell ref="AK16:AK17"/>
    <mergeCell ref="AL16:AL17"/>
    <mergeCell ref="AM16:AM17"/>
    <mergeCell ref="AN16:AN17"/>
    <mergeCell ref="A14:B15"/>
    <mergeCell ref="AI14:AI15"/>
    <mergeCell ref="AJ14:AJ15"/>
    <mergeCell ref="AK14:AK15"/>
    <mergeCell ref="AL14:AL15"/>
    <mergeCell ref="AM14:AM15"/>
    <mergeCell ref="AN18:AN19"/>
    <mergeCell ref="A18:B19"/>
    <mergeCell ref="AI18:AI19"/>
    <mergeCell ref="AJ18:AJ19"/>
    <mergeCell ref="AK18:AK19"/>
    <mergeCell ref="AL18:AL19"/>
    <mergeCell ref="AM18:AM19"/>
    <mergeCell ref="AI2:AI3"/>
    <mergeCell ref="C2:F3"/>
    <mergeCell ref="G2:J3"/>
    <mergeCell ref="K2:N3"/>
    <mergeCell ref="O2:R3"/>
    <mergeCell ref="S2:V3"/>
  </mergeCells>
  <phoneticPr fontId="1"/>
  <pageMargins left="0.7" right="0.7" top="0.75" bottom="0.75" header="0.3" footer="0.3"/>
  <pageSetup paperSize="9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"/>
  <sheetViews>
    <sheetView view="pageBreakPreview" zoomScale="60" zoomScaleNormal="100" workbookViewId="0">
      <selection activeCell="AQ13" sqref="AQ13"/>
    </sheetView>
  </sheetViews>
  <sheetFormatPr defaultRowHeight="13.5"/>
  <cols>
    <col min="1" max="2" width="4.375" style="103" customWidth="1"/>
    <col min="3" max="34" width="2.5" style="103" customWidth="1"/>
    <col min="35" max="40" width="5.625" style="103" customWidth="1"/>
    <col min="41" max="255" width="9" style="103"/>
    <col min="256" max="257" width="8.125" style="103" customWidth="1"/>
    <col min="258" max="289" width="3.25" style="103" customWidth="1"/>
    <col min="290" max="295" width="10" style="103" customWidth="1"/>
    <col min="296" max="296" width="26.125" style="103" customWidth="1"/>
    <col min="297" max="511" width="9" style="103"/>
    <col min="512" max="513" width="8.125" style="103" customWidth="1"/>
    <col min="514" max="545" width="3.25" style="103" customWidth="1"/>
    <col min="546" max="551" width="10" style="103" customWidth="1"/>
    <col min="552" max="552" width="26.125" style="103" customWidth="1"/>
    <col min="553" max="767" width="9" style="103"/>
    <col min="768" max="769" width="8.125" style="103" customWidth="1"/>
    <col min="770" max="801" width="3.25" style="103" customWidth="1"/>
    <col min="802" max="807" width="10" style="103" customWidth="1"/>
    <col min="808" max="808" width="26.125" style="103" customWidth="1"/>
    <col min="809" max="1023" width="9" style="103"/>
    <col min="1024" max="1025" width="8.125" style="103" customWidth="1"/>
    <col min="1026" max="1057" width="3.25" style="103" customWidth="1"/>
    <col min="1058" max="1063" width="10" style="103" customWidth="1"/>
    <col min="1064" max="1064" width="26.125" style="103" customWidth="1"/>
    <col min="1065" max="1279" width="9" style="103"/>
    <col min="1280" max="1281" width="8.125" style="103" customWidth="1"/>
    <col min="1282" max="1313" width="3.25" style="103" customWidth="1"/>
    <col min="1314" max="1319" width="10" style="103" customWidth="1"/>
    <col min="1320" max="1320" width="26.125" style="103" customWidth="1"/>
    <col min="1321" max="1535" width="9" style="103"/>
    <col min="1536" max="1537" width="8.125" style="103" customWidth="1"/>
    <col min="1538" max="1569" width="3.25" style="103" customWidth="1"/>
    <col min="1570" max="1575" width="10" style="103" customWidth="1"/>
    <col min="1576" max="1576" width="26.125" style="103" customWidth="1"/>
    <col min="1577" max="1791" width="9" style="103"/>
    <col min="1792" max="1793" width="8.125" style="103" customWidth="1"/>
    <col min="1794" max="1825" width="3.25" style="103" customWidth="1"/>
    <col min="1826" max="1831" width="10" style="103" customWidth="1"/>
    <col min="1832" max="1832" width="26.125" style="103" customWidth="1"/>
    <col min="1833" max="2047" width="9" style="103"/>
    <col min="2048" max="2049" width="8.125" style="103" customWidth="1"/>
    <col min="2050" max="2081" width="3.25" style="103" customWidth="1"/>
    <col min="2082" max="2087" width="10" style="103" customWidth="1"/>
    <col min="2088" max="2088" width="26.125" style="103" customWidth="1"/>
    <col min="2089" max="2303" width="9" style="103"/>
    <col min="2304" max="2305" width="8.125" style="103" customWidth="1"/>
    <col min="2306" max="2337" width="3.25" style="103" customWidth="1"/>
    <col min="2338" max="2343" width="10" style="103" customWidth="1"/>
    <col min="2344" max="2344" width="26.125" style="103" customWidth="1"/>
    <col min="2345" max="2559" width="9" style="103"/>
    <col min="2560" max="2561" width="8.125" style="103" customWidth="1"/>
    <col min="2562" max="2593" width="3.25" style="103" customWidth="1"/>
    <col min="2594" max="2599" width="10" style="103" customWidth="1"/>
    <col min="2600" max="2600" width="26.125" style="103" customWidth="1"/>
    <col min="2601" max="2815" width="9" style="103"/>
    <col min="2816" max="2817" width="8.125" style="103" customWidth="1"/>
    <col min="2818" max="2849" width="3.25" style="103" customWidth="1"/>
    <col min="2850" max="2855" width="10" style="103" customWidth="1"/>
    <col min="2856" max="2856" width="26.125" style="103" customWidth="1"/>
    <col min="2857" max="3071" width="9" style="103"/>
    <col min="3072" max="3073" width="8.125" style="103" customWidth="1"/>
    <col min="3074" max="3105" width="3.25" style="103" customWidth="1"/>
    <col min="3106" max="3111" width="10" style="103" customWidth="1"/>
    <col min="3112" max="3112" width="26.125" style="103" customWidth="1"/>
    <col min="3113" max="3327" width="9" style="103"/>
    <col min="3328" max="3329" width="8.125" style="103" customWidth="1"/>
    <col min="3330" max="3361" width="3.25" style="103" customWidth="1"/>
    <col min="3362" max="3367" width="10" style="103" customWidth="1"/>
    <col min="3368" max="3368" width="26.125" style="103" customWidth="1"/>
    <col min="3369" max="3583" width="9" style="103"/>
    <col min="3584" max="3585" width="8.125" style="103" customWidth="1"/>
    <col min="3586" max="3617" width="3.25" style="103" customWidth="1"/>
    <col min="3618" max="3623" width="10" style="103" customWidth="1"/>
    <col min="3624" max="3624" width="26.125" style="103" customWidth="1"/>
    <col min="3625" max="3839" width="9" style="103"/>
    <col min="3840" max="3841" width="8.125" style="103" customWidth="1"/>
    <col min="3842" max="3873" width="3.25" style="103" customWidth="1"/>
    <col min="3874" max="3879" width="10" style="103" customWidth="1"/>
    <col min="3880" max="3880" width="26.125" style="103" customWidth="1"/>
    <col min="3881" max="4095" width="9" style="103"/>
    <col min="4096" max="4097" width="8.125" style="103" customWidth="1"/>
    <col min="4098" max="4129" width="3.25" style="103" customWidth="1"/>
    <col min="4130" max="4135" width="10" style="103" customWidth="1"/>
    <col min="4136" max="4136" width="26.125" style="103" customWidth="1"/>
    <col min="4137" max="4351" width="9" style="103"/>
    <col min="4352" max="4353" width="8.125" style="103" customWidth="1"/>
    <col min="4354" max="4385" width="3.25" style="103" customWidth="1"/>
    <col min="4386" max="4391" width="10" style="103" customWidth="1"/>
    <col min="4392" max="4392" width="26.125" style="103" customWidth="1"/>
    <col min="4393" max="4607" width="9" style="103"/>
    <col min="4608" max="4609" width="8.125" style="103" customWidth="1"/>
    <col min="4610" max="4641" width="3.25" style="103" customWidth="1"/>
    <col min="4642" max="4647" width="10" style="103" customWidth="1"/>
    <col min="4648" max="4648" width="26.125" style="103" customWidth="1"/>
    <col min="4649" max="4863" width="9" style="103"/>
    <col min="4864" max="4865" width="8.125" style="103" customWidth="1"/>
    <col min="4866" max="4897" width="3.25" style="103" customWidth="1"/>
    <col min="4898" max="4903" width="10" style="103" customWidth="1"/>
    <col min="4904" max="4904" width="26.125" style="103" customWidth="1"/>
    <col min="4905" max="5119" width="9" style="103"/>
    <col min="5120" max="5121" width="8.125" style="103" customWidth="1"/>
    <col min="5122" max="5153" width="3.25" style="103" customWidth="1"/>
    <col min="5154" max="5159" width="10" style="103" customWidth="1"/>
    <col min="5160" max="5160" width="26.125" style="103" customWidth="1"/>
    <col min="5161" max="5375" width="9" style="103"/>
    <col min="5376" max="5377" width="8.125" style="103" customWidth="1"/>
    <col min="5378" max="5409" width="3.25" style="103" customWidth="1"/>
    <col min="5410" max="5415" width="10" style="103" customWidth="1"/>
    <col min="5416" max="5416" width="26.125" style="103" customWidth="1"/>
    <col min="5417" max="5631" width="9" style="103"/>
    <col min="5632" max="5633" width="8.125" style="103" customWidth="1"/>
    <col min="5634" max="5665" width="3.25" style="103" customWidth="1"/>
    <col min="5666" max="5671" width="10" style="103" customWidth="1"/>
    <col min="5672" max="5672" width="26.125" style="103" customWidth="1"/>
    <col min="5673" max="5887" width="9" style="103"/>
    <col min="5888" max="5889" width="8.125" style="103" customWidth="1"/>
    <col min="5890" max="5921" width="3.25" style="103" customWidth="1"/>
    <col min="5922" max="5927" width="10" style="103" customWidth="1"/>
    <col min="5928" max="5928" width="26.125" style="103" customWidth="1"/>
    <col min="5929" max="6143" width="9" style="103"/>
    <col min="6144" max="6145" width="8.125" style="103" customWidth="1"/>
    <col min="6146" max="6177" width="3.25" style="103" customWidth="1"/>
    <col min="6178" max="6183" width="10" style="103" customWidth="1"/>
    <col min="6184" max="6184" width="26.125" style="103" customWidth="1"/>
    <col min="6185" max="6399" width="9" style="103"/>
    <col min="6400" max="6401" width="8.125" style="103" customWidth="1"/>
    <col min="6402" max="6433" width="3.25" style="103" customWidth="1"/>
    <col min="6434" max="6439" width="10" style="103" customWidth="1"/>
    <col min="6440" max="6440" width="26.125" style="103" customWidth="1"/>
    <col min="6441" max="6655" width="9" style="103"/>
    <col min="6656" max="6657" width="8.125" style="103" customWidth="1"/>
    <col min="6658" max="6689" width="3.25" style="103" customWidth="1"/>
    <col min="6690" max="6695" width="10" style="103" customWidth="1"/>
    <col min="6696" max="6696" width="26.125" style="103" customWidth="1"/>
    <col min="6697" max="6911" width="9" style="103"/>
    <col min="6912" max="6913" width="8.125" style="103" customWidth="1"/>
    <col min="6914" max="6945" width="3.25" style="103" customWidth="1"/>
    <col min="6946" max="6951" width="10" style="103" customWidth="1"/>
    <col min="6952" max="6952" width="26.125" style="103" customWidth="1"/>
    <col min="6953" max="7167" width="9" style="103"/>
    <col min="7168" max="7169" width="8.125" style="103" customWidth="1"/>
    <col min="7170" max="7201" width="3.25" style="103" customWidth="1"/>
    <col min="7202" max="7207" width="10" style="103" customWidth="1"/>
    <col min="7208" max="7208" width="26.125" style="103" customWidth="1"/>
    <col min="7209" max="7423" width="9" style="103"/>
    <col min="7424" max="7425" width="8.125" style="103" customWidth="1"/>
    <col min="7426" max="7457" width="3.25" style="103" customWidth="1"/>
    <col min="7458" max="7463" width="10" style="103" customWidth="1"/>
    <col min="7464" max="7464" width="26.125" style="103" customWidth="1"/>
    <col min="7465" max="7679" width="9" style="103"/>
    <col min="7680" max="7681" width="8.125" style="103" customWidth="1"/>
    <col min="7682" max="7713" width="3.25" style="103" customWidth="1"/>
    <col min="7714" max="7719" width="10" style="103" customWidth="1"/>
    <col min="7720" max="7720" width="26.125" style="103" customWidth="1"/>
    <col min="7721" max="7935" width="9" style="103"/>
    <col min="7936" max="7937" width="8.125" style="103" customWidth="1"/>
    <col min="7938" max="7969" width="3.25" style="103" customWidth="1"/>
    <col min="7970" max="7975" width="10" style="103" customWidth="1"/>
    <col min="7976" max="7976" width="26.125" style="103" customWidth="1"/>
    <col min="7977" max="8191" width="9" style="103"/>
    <col min="8192" max="8193" width="8.125" style="103" customWidth="1"/>
    <col min="8194" max="8225" width="3.25" style="103" customWidth="1"/>
    <col min="8226" max="8231" width="10" style="103" customWidth="1"/>
    <col min="8232" max="8232" width="26.125" style="103" customWidth="1"/>
    <col min="8233" max="8447" width="9" style="103"/>
    <col min="8448" max="8449" width="8.125" style="103" customWidth="1"/>
    <col min="8450" max="8481" width="3.25" style="103" customWidth="1"/>
    <col min="8482" max="8487" width="10" style="103" customWidth="1"/>
    <col min="8488" max="8488" width="26.125" style="103" customWidth="1"/>
    <col min="8489" max="8703" width="9" style="103"/>
    <col min="8704" max="8705" width="8.125" style="103" customWidth="1"/>
    <col min="8706" max="8737" width="3.25" style="103" customWidth="1"/>
    <col min="8738" max="8743" width="10" style="103" customWidth="1"/>
    <col min="8744" max="8744" width="26.125" style="103" customWidth="1"/>
    <col min="8745" max="8959" width="9" style="103"/>
    <col min="8960" max="8961" width="8.125" style="103" customWidth="1"/>
    <col min="8962" max="8993" width="3.25" style="103" customWidth="1"/>
    <col min="8994" max="8999" width="10" style="103" customWidth="1"/>
    <col min="9000" max="9000" width="26.125" style="103" customWidth="1"/>
    <col min="9001" max="9215" width="9" style="103"/>
    <col min="9216" max="9217" width="8.125" style="103" customWidth="1"/>
    <col min="9218" max="9249" width="3.25" style="103" customWidth="1"/>
    <col min="9250" max="9255" width="10" style="103" customWidth="1"/>
    <col min="9256" max="9256" width="26.125" style="103" customWidth="1"/>
    <col min="9257" max="9471" width="9" style="103"/>
    <col min="9472" max="9473" width="8.125" style="103" customWidth="1"/>
    <col min="9474" max="9505" width="3.25" style="103" customWidth="1"/>
    <col min="9506" max="9511" width="10" style="103" customWidth="1"/>
    <col min="9512" max="9512" width="26.125" style="103" customWidth="1"/>
    <col min="9513" max="9727" width="9" style="103"/>
    <col min="9728" max="9729" width="8.125" style="103" customWidth="1"/>
    <col min="9730" max="9761" width="3.25" style="103" customWidth="1"/>
    <col min="9762" max="9767" width="10" style="103" customWidth="1"/>
    <col min="9768" max="9768" width="26.125" style="103" customWidth="1"/>
    <col min="9769" max="9983" width="9" style="103"/>
    <col min="9984" max="9985" width="8.125" style="103" customWidth="1"/>
    <col min="9986" max="10017" width="3.25" style="103" customWidth="1"/>
    <col min="10018" max="10023" width="10" style="103" customWidth="1"/>
    <col min="10024" max="10024" width="26.125" style="103" customWidth="1"/>
    <col min="10025" max="10239" width="9" style="103"/>
    <col min="10240" max="10241" width="8.125" style="103" customWidth="1"/>
    <col min="10242" max="10273" width="3.25" style="103" customWidth="1"/>
    <col min="10274" max="10279" width="10" style="103" customWidth="1"/>
    <col min="10280" max="10280" width="26.125" style="103" customWidth="1"/>
    <col min="10281" max="10495" width="9" style="103"/>
    <col min="10496" max="10497" width="8.125" style="103" customWidth="1"/>
    <col min="10498" max="10529" width="3.25" style="103" customWidth="1"/>
    <col min="10530" max="10535" width="10" style="103" customWidth="1"/>
    <col min="10536" max="10536" width="26.125" style="103" customWidth="1"/>
    <col min="10537" max="10751" width="9" style="103"/>
    <col min="10752" max="10753" width="8.125" style="103" customWidth="1"/>
    <col min="10754" max="10785" width="3.25" style="103" customWidth="1"/>
    <col min="10786" max="10791" width="10" style="103" customWidth="1"/>
    <col min="10792" max="10792" width="26.125" style="103" customWidth="1"/>
    <col min="10793" max="11007" width="9" style="103"/>
    <col min="11008" max="11009" width="8.125" style="103" customWidth="1"/>
    <col min="11010" max="11041" width="3.25" style="103" customWidth="1"/>
    <col min="11042" max="11047" width="10" style="103" customWidth="1"/>
    <col min="11048" max="11048" width="26.125" style="103" customWidth="1"/>
    <col min="11049" max="11263" width="9" style="103"/>
    <col min="11264" max="11265" width="8.125" style="103" customWidth="1"/>
    <col min="11266" max="11297" width="3.25" style="103" customWidth="1"/>
    <col min="11298" max="11303" width="10" style="103" customWidth="1"/>
    <col min="11304" max="11304" width="26.125" style="103" customWidth="1"/>
    <col min="11305" max="11519" width="9" style="103"/>
    <col min="11520" max="11521" width="8.125" style="103" customWidth="1"/>
    <col min="11522" max="11553" width="3.25" style="103" customWidth="1"/>
    <col min="11554" max="11559" width="10" style="103" customWidth="1"/>
    <col min="11560" max="11560" width="26.125" style="103" customWidth="1"/>
    <col min="11561" max="11775" width="9" style="103"/>
    <col min="11776" max="11777" width="8.125" style="103" customWidth="1"/>
    <col min="11778" max="11809" width="3.25" style="103" customWidth="1"/>
    <col min="11810" max="11815" width="10" style="103" customWidth="1"/>
    <col min="11816" max="11816" width="26.125" style="103" customWidth="1"/>
    <col min="11817" max="12031" width="9" style="103"/>
    <col min="12032" max="12033" width="8.125" style="103" customWidth="1"/>
    <col min="12034" max="12065" width="3.25" style="103" customWidth="1"/>
    <col min="12066" max="12071" width="10" style="103" customWidth="1"/>
    <col min="12072" max="12072" width="26.125" style="103" customWidth="1"/>
    <col min="12073" max="12287" width="9" style="103"/>
    <col min="12288" max="12289" width="8.125" style="103" customWidth="1"/>
    <col min="12290" max="12321" width="3.25" style="103" customWidth="1"/>
    <col min="12322" max="12327" width="10" style="103" customWidth="1"/>
    <col min="12328" max="12328" width="26.125" style="103" customWidth="1"/>
    <col min="12329" max="12543" width="9" style="103"/>
    <col min="12544" max="12545" width="8.125" style="103" customWidth="1"/>
    <col min="12546" max="12577" width="3.25" style="103" customWidth="1"/>
    <col min="12578" max="12583" width="10" style="103" customWidth="1"/>
    <col min="12584" max="12584" width="26.125" style="103" customWidth="1"/>
    <col min="12585" max="12799" width="9" style="103"/>
    <col min="12800" max="12801" width="8.125" style="103" customWidth="1"/>
    <col min="12802" max="12833" width="3.25" style="103" customWidth="1"/>
    <col min="12834" max="12839" width="10" style="103" customWidth="1"/>
    <col min="12840" max="12840" width="26.125" style="103" customWidth="1"/>
    <col min="12841" max="13055" width="9" style="103"/>
    <col min="13056" max="13057" width="8.125" style="103" customWidth="1"/>
    <col min="13058" max="13089" width="3.25" style="103" customWidth="1"/>
    <col min="13090" max="13095" width="10" style="103" customWidth="1"/>
    <col min="13096" max="13096" width="26.125" style="103" customWidth="1"/>
    <col min="13097" max="13311" width="9" style="103"/>
    <col min="13312" max="13313" width="8.125" style="103" customWidth="1"/>
    <col min="13314" max="13345" width="3.25" style="103" customWidth="1"/>
    <col min="13346" max="13351" width="10" style="103" customWidth="1"/>
    <col min="13352" max="13352" width="26.125" style="103" customWidth="1"/>
    <col min="13353" max="13567" width="9" style="103"/>
    <col min="13568" max="13569" width="8.125" style="103" customWidth="1"/>
    <col min="13570" max="13601" width="3.25" style="103" customWidth="1"/>
    <col min="13602" max="13607" width="10" style="103" customWidth="1"/>
    <col min="13608" max="13608" width="26.125" style="103" customWidth="1"/>
    <col min="13609" max="13823" width="9" style="103"/>
    <col min="13824" max="13825" width="8.125" style="103" customWidth="1"/>
    <col min="13826" max="13857" width="3.25" style="103" customWidth="1"/>
    <col min="13858" max="13863" width="10" style="103" customWidth="1"/>
    <col min="13864" max="13864" width="26.125" style="103" customWidth="1"/>
    <col min="13865" max="14079" width="9" style="103"/>
    <col min="14080" max="14081" width="8.125" style="103" customWidth="1"/>
    <col min="14082" max="14113" width="3.25" style="103" customWidth="1"/>
    <col min="14114" max="14119" width="10" style="103" customWidth="1"/>
    <col min="14120" max="14120" width="26.125" style="103" customWidth="1"/>
    <col min="14121" max="14335" width="9" style="103"/>
    <col min="14336" max="14337" width="8.125" style="103" customWidth="1"/>
    <col min="14338" max="14369" width="3.25" style="103" customWidth="1"/>
    <col min="14370" max="14375" width="10" style="103" customWidth="1"/>
    <col min="14376" max="14376" width="26.125" style="103" customWidth="1"/>
    <col min="14377" max="14591" width="9" style="103"/>
    <col min="14592" max="14593" width="8.125" style="103" customWidth="1"/>
    <col min="14594" max="14625" width="3.25" style="103" customWidth="1"/>
    <col min="14626" max="14631" width="10" style="103" customWidth="1"/>
    <col min="14632" max="14632" width="26.125" style="103" customWidth="1"/>
    <col min="14633" max="14847" width="9" style="103"/>
    <col min="14848" max="14849" width="8.125" style="103" customWidth="1"/>
    <col min="14850" max="14881" width="3.25" style="103" customWidth="1"/>
    <col min="14882" max="14887" width="10" style="103" customWidth="1"/>
    <col min="14888" max="14888" width="26.125" style="103" customWidth="1"/>
    <col min="14889" max="15103" width="9" style="103"/>
    <col min="15104" max="15105" width="8.125" style="103" customWidth="1"/>
    <col min="15106" max="15137" width="3.25" style="103" customWidth="1"/>
    <col min="15138" max="15143" width="10" style="103" customWidth="1"/>
    <col min="15144" max="15144" width="26.125" style="103" customWidth="1"/>
    <col min="15145" max="15359" width="9" style="103"/>
    <col min="15360" max="15361" width="8.125" style="103" customWidth="1"/>
    <col min="15362" max="15393" width="3.25" style="103" customWidth="1"/>
    <col min="15394" max="15399" width="10" style="103" customWidth="1"/>
    <col min="15400" max="15400" width="26.125" style="103" customWidth="1"/>
    <col min="15401" max="15615" width="9" style="103"/>
    <col min="15616" max="15617" width="8.125" style="103" customWidth="1"/>
    <col min="15618" max="15649" width="3.25" style="103" customWidth="1"/>
    <col min="15650" max="15655" width="10" style="103" customWidth="1"/>
    <col min="15656" max="15656" width="26.125" style="103" customWidth="1"/>
    <col min="15657" max="15871" width="9" style="103"/>
    <col min="15872" max="15873" width="8.125" style="103" customWidth="1"/>
    <col min="15874" max="15905" width="3.25" style="103" customWidth="1"/>
    <col min="15906" max="15911" width="10" style="103" customWidth="1"/>
    <col min="15912" max="15912" width="26.125" style="103" customWidth="1"/>
    <col min="15913" max="16127" width="9" style="103"/>
    <col min="16128" max="16129" width="8.125" style="103" customWidth="1"/>
    <col min="16130" max="16161" width="3.25" style="103" customWidth="1"/>
    <col min="16162" max="16167" width="10" style="103" customWidth="1"/>
    <col min="16168" max="16168" width="26.125" style="103" customWidth="1"/>
    <col min="16169" max="16384" width="9" style="103"/>
  </cols>
  <sheetData>
    <row r="1" spans="1:40" ht="42.75" thickBot="1">
      <c r="A1" s="317" t="s">
        <v>190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</row>
    <row r="2" spans="1:40" ht="22.5" customHeight="1">
      <c r="A2" s="128"/>
      <c r="B2" s="129" t="s">
        <v>81</v>
      </c>
      <c r="C2" s="345" t="str">
        <f>A4</f>
        <v>サウルコス</v>
      </c>
      <c r="D2" s="346"/>
      <c r="E2" s="346"/>
      <c r="F2" s="347"/>
      <c r="G2" s="345" t="str">
        <f>A6</f>
        <v>松岡</v>
      </c>
      <c r="H2" s="346"/>
      <c r="I2" s="346"/>
      <c r="J2" s="346"/>
      <c r="K2" s="345" t="str">
        <f>A8</f>
        <v>福大附属</v>
      </c>
      <c r="L2" s="346"/>
      <c r="M2" s="346"/>
      <c r="N2" s="346"/>
      <c r="O2" s="345" t="str">
        <f>A10</f>
        <v>森田</v>
      </c>
      <c r="P2" s="346"/>
      <c r="Q2" s="346"/>
      <c r="R2" s="346"/>
      <c r="S2" s="345" t="str">
        <f>A12</f>
        <v>万葉</v>
      </c>
      <c r="T2" s="346"/>
      <c r="U2" s="346"/>
      <c r="V2" s="346"/>
      <c r="W2" s="345" t="str">
        <f>A14</f>
        <v>明道</v>
      </c>
      <c r="X2" s="346"/>
      <c r="Y2" s="346"/>
      <c r="Z2" s="346"/>
      <c r="AA2" s="345" t="str">
        <f>A16</f>
        <v>南条</v>
      </c>
      <c r="AB2" s="346"/>
      <c r="AC2" s="346"/>
      <c r="AD2" s="346"/>
      <c r="AE2" s="345" t="str">
        <f>A18</f>
        <v>勝山北部</v>
      </c>
      <c r="AF2" s="346"/>
      <c r="AG2" s="346"/>
      <c r="AH2" s="351"/>
      <c r="AI2" s="343" t="s">
        <v>83</v>
      </c>
      <c r="AJ2" s="331" t="s">
        <v>84</v>
      </c>
      <c r="AK2" s="331" t="s">
        <v>85</v>
      </c>
      <c r="AL2" s="331" t="s">
        <v>86</v>
      </c>
      <c r="AM2" s="333" t="s">
        <v>87</v>
      </c>
      <c r="AN2" s="335" t="s">
        <v>88</v>
      </c>
    </row>
    <row r="3" spans="1:40" ht="22.5" customHeight="1">
      <c r="A3" s="130" t="s">
        <v>89</v>
      </c>
      <c r="B3" s="131"/>
      <c r="C3" s="348"/>
      <c r="D3" s="349"/>
      <c r="E3" s="349"/>
      <c r="F3" s="350"/>
      <c r="G3" s="348"/>
      <c r="H3" s="349"/>
      <c r="I3" s="349"/>
      <c r="J3" s="349"/>
      <c r="K3" s="348"/>
      <c r="L3" s="349"/>
      <c r="M3" s="349"/>
      <c r="N3" s="349"/>
      <c r="O3" s="348"/>
      <c r="P3" s="349"/>
      <c r="Q3" s="349"/>
      <c r="R3" s="349"/>
      <c r="S3" s="348"/>
      <c r="T3" s="349"/>
      <c r="U3" s="349"/>
      <c r="V3" s="349"/>
      <c r="W3" s="348"/>
      <c r="X3" s="349"/>
      <c r="Y3" s="349"/>
      <c r="Z3" s="349"/>
      <c r="AA3" s="348"/>
      <c r="AB3" s="349"/>
      <c r="AC3" s="349"/>
      <c r="AD3" s="349"/>
      <c r="AE3" s="348"/>
      <c r="AF3" s="349"/>
      <c r="AG3" s="349"/>
      <c r="AH3" s="352"/>
      <c r="AI3" s="344"/>
      <c r="AJ3" s="332"/>
      <c r="AK3" s="332"/>
      <c r="AL3" s="332"/>
      <c r="AM3" s="334"/>
      <c r="AN3" s="336"/>
    </row>
    <row r="4" spans="1:40" ht="22.5" customHeight="1">
      <c r="A4" s="319" t="s">
        <v>149</v>
      </c>
      <c r="B4" s="320"/>
      <c r="C4" s="82"/>
      <c r="D4" s="83"/>
      <c r="E4" s="83"/>
      <c r="F4" s="84"/>
      <c r="G4" s="82" t="str">
        <f t="shared" ref="G4:G19" si="0">IF(H4="","",IF(H4=J4,"△",IF(H4&gt;J4,"○","●")))</f>
        <v>●</v>
      </c>
      <c r="H4" s="83">
        <v>0</v>
      </c>
      <c r="I4" s="83" t="s">
        <v>150</v>
      </c>
      <c r="J4" s="84">
        <v>3</v>
      </c>
      <c r="K4" s="82" t="str">
        <f t="shared" ref="K4:K19" si="1">IF(L4="","",IF(L4=N4,"△",IF(L4&gt;N4,"○","●")))</f>
        <v>●</v>
      </c>
      <c r="L4" s="83">
        <v>0</v>
      </c>
      <c r="M4" s="83" t="s">
        <v>150</v>
      </c>
      <c r="N4" s="84">
        <v>6</v>
      </c>
      <c r="O4" s="82" t="str">
        <f t="shared" ref="O4:O19" si="2">IF(P4="","",IF(P4=R4,"△",IF(P4&gt;R4,"○","●")))</f>
        <v>●</v>
      </c>
      <c r="P4" s="83">
        <v>0</v>
      </c>
      <c r="Q4" s="83" t="s">
        <v>150</v>
      </c>
      <c r="R4" s="84">
        <v>6</v>
      </c>
      <c r="S4" s="82" t="str">
        <f t="shared" ref="S4:S19" si="3">IF(T4="","",IF(T4=V4,"△",IF(T4&gt;V4,"○","●")))</f>
        <v>●</v>
      </c>
      <c r="T4" s="83">
        <v>0</v>
      </c>
      <c r="U4" s="83" t="s">
        <v>150</v>
      </c>
      <c r="V4" s="84">
        <v>8</v>
      </c>
      <c r="W4" s="82" t="str">
        <f t="shared" ref="W4:W19" si="4">IF(X4="","",IF(X4=Z4,"△",IF(X4&gt;Z4,"○","●")))</f>
        <v>○</v>
      </c>
      <c r="X4" s="83">
        <v>3</v>
      </c>
      <c r="Y4" s="83" t="s">
        <v>150</v>
      </c>
      <c r="Z4" s="84">
        <v>2</v>
      </c>
      <c r="AA4" s="82" t="str">
        <f t="shared" ref="AA4:AA19" si="5">IF(AB4="","",IF(AB4=AD4,"△",IF(AB4&gt;AD4,"○","●")))</f>
        <v>●</v>
      </c>
      <c r="AB4" s="83">
        <v>0</v>
      </c>
      <c r="AC4" s="83" t="s">
        <v>150</v>
      </c>
      <c r="AD4" s="84">
        <v>7</v>
      </c>
      <c r="AE4" s="82" t="str">
        <f t="shared" ref="AE4:AE19" si="6">IF(AF4="","",IF(AF4=AH4,"△",IF(AF4&gt;AH4,"○","●")))</f>
        <v>△</v>
      </c>
      <c r="AF4" s="83">
        <v>2</v>
      </c>
      <c r="AG4" s="83" t="s">
        <v>150</v>
      </c>
      <c r="AH4" s="85">
        <v>2</v>
      </c>
      <c r="AI4" s="323">
        <f>COUNTIF(C4:AH5,"○")*3+COUNTIF(C4:AH5,"△")</f>
        <v>10</v>
      </c>
      <c r="AJ4" s="325">
        <f>D4+H4+L4+P4+T4+X4+AB4+AF4+D5+H5+L5+P5+T5+X5+AB5+AF5</f>
        <v>29</v>
      </c>
      <c r="AK4" s="327">
        <f>-(F4+J4+N4+R4+V4+Z4+AD4+AH4+F5+J5+N5+R5+V5+Z5+AD5+AH5)</f>
        <v>-65</v>
      </c>
      <c r="AL4" s="327">
        <f>AJ4+AK4</f>
        <v>-36</v>
      </c>
      <c r="AM4" s="315">
        <f>RANK(AI4,$AI$4:$AI$19,0)</f>
        <v>7</v>
      </c>
      <c r="AN4" s="312">
        <v>7</v>
      </c>
    </row>
    <row r="5" spans="1:40" ht="22.5" customHeight="1">
      <c r="A5" s="338"/>
      <c r="B5" s="339"/>
      <c r="C5" s="86"/>
      <c r="D5" s="87"/>
      <c r="E5" s="88"/>
      <c r="F5" s="89"/>
      <c r="G5" s="90" t="str">
        <f t="shared" si="0"/>
        <v>●</v>
      </c>
      <c r="H5" s="87">
        <v>1</v>
      </c>
      <c r="I5" s="88" t="s">
        <v>150</v>
      </c>
      <c r="J5" s="89">
        <v>4</v>
      </c>
      <c r="K5" s="90" t="str">
        <f t="shared" si="1"/>
        <v>○</v>
      </c>
      <c r="L5" s="87">
        <v>5</v>
      </c>
      <c r="M5" s="88" t="s">
        <v>150</v>
      </c>
      <c r="N5" s="89">
        <v>3</v>
      </c>
      <c r="O5" s="90" t="str">
        <f t="shared" si="2"/>
        <v>●</v>
      </c>
      <c r="P5" s="87">
        <v>0</v>
      </c>
      <c r="Q5" s="88" t="s">
        <v>150</v>
      </c>
      <c r="R5" s="89">
        <v>11</v>
      </c>
      <c r="S5" s="90" t="str">
        <f t="shared" si="3"/>
        <v>●</v>
      </c>
      <c r="T5" s="87">
        <v>3</v>
      </c>
      <c r="U5" s="88" t="s">
        <v>150</v>
      </c>
      <c r="V5" s="89">
        <v>4</v>
      </c>
      <c r="W5" s="90" t="str">
        <f t="shared" si="4"/>
        <v>●</v>
      </c>
      <c r="X5" s="87">
        <v>2</v>
      </c>
      <c r="Y5" s="88" t="s">
        <v>150</v>
      </c>
      <c r="Z5" s="89">
        <v>5</v>
      </c>
      <c r="AA5" s="90" t="str">
        <f t="shared" si="5"/>
        <v>●</v>
      </c>
      <c r="AB5" s="87">
        <v>1</v>
      </c>
      <c r="AC5" s="88" t="s">
        <v>150</v>
      </c>
      <c r="AD5" s="89">
        <v>4</v>
      </c>
      <c r="AE5" s="90" t="str">
        <f t="shared" si="6"/>
        <v>○</v>
      </c>
      <c r="AF5" s="87">
        <v>12</v>
      </c>
      <c r="AG5" s="88" t="s">
        <v>150</v>
      </c>
      <c r="AH5" s="91">
        <v>0</v>
      </c>
      <c r="AI5" s="340"/>
      <c r="AJ5" s="337"/>
      <c r="AK5" s="329"/>
      <c r="AL5" s="329"/>
      <c r="AM5" s="330"/>
      <c r="AN5" s="313"/>
    </row>
    <row r="6" spans="1:40" ht="22.5" customHeight="1">
      <c r="A6" s="319" t="s">
        <v>151</v>
      </c>
      <c r="B6" s="320"/>
      <c r="C6" s="82" t="str">
        <f t="shared" ref="C6:C19" si="7">IF(D6="","",IF(D6=F6,"△",IF(D6&gt;F6,"○","●")))</f>
        <v>○</v>
      </c>
      <c r="D6" s="83">
        <v>3</v>
      </c>
      <c r="E6" s="83" t="s">
        <v>150</v>
      </c>
      <c r="F6" s="84">
        <v>0</v>
      </c>
      <c r="G6" s="82" t="str">
        <f t="shared" si="0"/>
        <v/>
      </c>
      <c r="H6" s="83"/>
      <c r="I6" s="83"/>
      <c r="J6" s="84"/>
      <c r="K6" s="82" t="str">
        <f t="shared" si="1"/>
        <v>●</v>
      </c>
      <c r="L6" s="83">
        <v>0</v>
      </c>
      <c r="M6" s="83" t="s">
        <v>150</v>
      </c>
      <c r="N6" s="84">
        <v>7</v>
      </c>
      <c r="O6" s="82" t="str">
        <f t="shared" si="2"/>
        <v>●</v>
      </c>
      <c r="P6" s="83">
        <v>0</v>
      </c>
      <c r="Q6" s="83" t="s">
        <v>150</v>
      </c>
      <c r="R6" s="84">
        <v>4</v>
      </c>
      <c r="S6" s="82" t="str">
        <f t="shared" si="3"/>
        <v>●</v>
      </c>
      <c r="T6" s="83">
        <v>1</v>
      </c>
      <c r="U6" s="83" t="s">
        <v>150</v>
      </c>
      <c r="V6" s="84">
        <v>3</v>
      </c>
      <c r="W6" s="82" t="str">
        <f t="shared" si="4"/>
        <v>○</v>
      </c>
      <c r="X6" s="83">
        <v>2</v>
      </c>
      <c r="Y6" s="83" t="s">
        <v>150</v>
      </c>
      <c r="Z6" s="84">
        <v>1</v>
      </c>
      <c r="AA6" s="82" t="str">
        <f t="shared" si="5"/>
        <v>●</v>
      </c>
      <c r="AB6" s="83">
        <v>3</v>
      </c>
      <c r="AC6" s="83" t="s">
        <v>150</v>
      </c>
      <c r="AD6" s="84">
        <v>4</v>
      </c>
      <c r="AE6" s="82" t="str">
        <f t="shared" si="6"/>
        <v>●</v>
      </c>
      <c r="AF6" s="83">
        <v>0</v>
      </c>
      <c r="AG6" s="83" t="s">
        <v>150</v>
      </c>
      <c r="AH6" s="85">
        <v>1</v>
      </c>
      <c r="AI6" s="323">
        <f>COUNTIF(C6:AH7,"○")*3+COUNTIF(C6:AH7,"△")</f>
        <v>21</v>
      </c>
      <c r="AJ6" s="325">
        <f>D6+H6+L6+P6+T6+X6+AB6+AF6+D7+H7+L7+P7+T7+X7+AB7+AF7</f>
        <v>26</v>
      </c>
      <c r="AK6" s="327">
        <f>-(F6+J6+N6+R6+V6+Z6+AD6+AH6+F7+J7+N7+R7+V7+Z7+AD7+AH7)</f>
        <v>-28</v>
      </c>
      <c r="AL6" s="327">
        <f>AJ6+AK6</f>
        <v>-2</v>
      </c>
      <c r="AM6" s="315">
        <f>RANK(AI6,$AI$4:$AI$19,0)</f>
        <v>5</v>
      </c>
      <c r="AN6" s="312">
        <v>5</v>
      </c>
    </row>
    <row r="7" spans="1:40" ht="22.5" customHeight="1">
      <c r="A7" s="341"/>
      <c r="B7" s="342"/>
      <c r="C7" s="90" t="str">
        <f t="shared" si="7"/>
        <v>○</v>
      </c>
      <c r="D7" s="87">
        <v>4</v>
      </c>
      <c r="E7" s="88" t="s">
        <v>150</v>
      </c>
      <c r="F7" s="89">
        <v>1</v>
      </c>
      <c r="G7" s="90" t="str">
        <f t="shared" si="0"/>
        <v/>
      </c>
      <c r="H7" s="87"/>
      <c r="I7" s="88"/>
      <c r="J7" s="89"/>
      <c r="K7" s="90" t="str">
        <f t="shared" si="1"/>
        <v>○</v>
      </c>
      <c r="L7" s="87">
        <v>4</v>
      </c>
      <c r="M7" s="88" t="s">
        <v>150</v>
      </c>
      <c r="N7" s="89">
        <v>0</v>
      </c>
      <c r="O7" s="90" t="str">
        <f t="shared" si="2"/>
        <v>○</v>
      </c>
      <c r="P7" s="87">
        <v>1</v>
      </c>
      <c r="Q7" s="88" t="s">
        <v>150</v>
      </c>
      <c r="R7" s="89">
        <v>0</v>
      </c>
      <c r="S7" s="90" t="str">
        <f t="shared" si="3"/>
        <v>●</v>
      </c>
      <c r="T7" s="87">
        <v>1</v>
      </c>
      <c r="U7" s="88" t="s">
        <v>150</v>
      </c>
      <c r="V7" s="89">
        <v>3</v>
      </c>
      <c r="W7" s="90" t="str">
        <f t="shared" si="4"/>
        <v>●</v>
      </c>
      <c r="X7" s="87">
        <v>2</v>
      </c>
      <c r="Y7" s="88" t="s">
        <v>150</v>
      </c>
      <c r="Z7" s="89">
        <v>3</v>
      </c>
      <c r="AA7" s="90" t="str">
        <f t="shared" si="5"/>
        <v>○</v>
      </c>
      <c r="AB7" s="87">
        <v>2</v>
      </c>
      <c r="AC7" s="88" t="s">
        <v>150</v>
      </c>
      <c r="AD7" s="89">
        <v>1</v>
      </c>
      <c r="AE7" s="92" t="str">
        <f t="shared" si="6"/>
        <v>○</v>
      </c>
      <c r="AF7" s="93">
        <v>3</v>
      </c>
      <c r="AG7" s="94" t="s">
        <v>150</v>
      </c>
      <c r="AH7" s="95">
        <v>0</v>
      </c>
      <c r="AI7" s="340"/>
      <c r="AJ7" s="337"/>
      <c r="AK7" s="329"/>
      <c r="AL7" s="329"/>
      <c r="AM7" s="330"/>
      <c r="AN7" s="313"/>
    </row>
    <row r="8" spans="1:40" ht="22.5" customHeight="1">
      <c r="A8" s="338" t="s">
        <v>152</v>
      </c>
      <c r="B8" s="339"/>
      <c r="C8" s="82" t="str">
        <f t="shared" si="7"/>
        <v>○</v>
      </c>
      <c r="D8" s="83">
        <v>6</v>
      </c>
      <c r="E8" s="83" t="s">
        <v>150</v>
      </c>
      <c r="F8" s="84">
        <v>0</v>
      </c>
      <c r="G8" s="82" t="str">
        <f t="shared" si="0"/>
        <v>○</v>
      </c>
      <c r="H8" s="83">
        <v>7</v>
      </c>
      <c r="I8" s="83" t="s">
        <v>150</v>
      </c>
      <c r="J8" s="84">
        <v>0</v>
      </c>
      <c r="K8" s="82" t="str">
        <f t="shared" si="1"/>
        <v/>
      </c>
      <c r="L8" s="83"/>
      <c r="M8" s="83"/>
      <c r="N8" s="84"/>
      <c r="O8" s="82" t="str">
        <f t="shared" si="2"/>
        <v>○</v>
      </c>
      <c r="P8" s="83">
        <v>5</v>
      </c>
      <c r="Q8" s="83" t="s">
        <v>150</v>
      </c>
      <c r="R8" s="84">
        <v>2</v>
      </c>
      <c r="S8" s="82" t="str">
        <f t="shared" si="3"/>
        <v>○</v>
      </c>
      <c r="T8" s="83">
        <v>4</v>
      </c>
      <c r="U8" s="83" t="s">
        <v>150</v>
      </c>
      <c r="V8" s="84">
        <v>1</v>
      </c>
      <c r="W8" s="82" t="str">
        <f t="shared" si="4"/>
        <v>○</v>
      </c>
      <c r="X8" s="83">
        <v>18</v>
      </c>
      <c r="Y8" s="83" t="s">
        <v>150</v>
      </c>
      <c r="Z8" s="84">
        <v>0</v>
      </c>
      <c r="AA8" s="82" t="str">
        <f t="shared" si="5"/>
        <v>○</v>
      </c>
      <c r="AB8" s="83">
        <v>3</v>
      </c>
      <c r="AC8" s="83" t="s">
        <v>150</v>
      </c>
      <c r="AD8" s="84">
        <v>2</v>
      </c>
      <c r="AE8" s="82" t="str">
        <f t="shared" si="6"/>
        <v>○</v>
      </c>
      <c r="AF8" s="83">
        <v>6</v>
      </c>
      <c r="AG8" s="83" t="s">
        <v>150</v>
      </c>
      <c r="AH8" s="85">
        <v>0</v>
      </c>
      <c r="AI8" s="323">
        <f>COUNTIF(C8:AH9,"○")*3+COUNTIF(C8:AH9,"△")</f>
        <v>27</v>
      </c>
      <c r="AJ8" s="325">
        <f>D8+H8+L8+P8+T8+X8+AB8+AF8+D9+H9+L9+P9+T9+X9+AB9+AF9</f>
        <v>65</v>
      </c>
      <c r="AK8" s="327">
        <f>-(F8+J8+N8+R8+V8+Z8+AD8+AH8+F9+J9+N9+R9+V9+Z9+AD9+AH9)</f>
        <v>-33</v>
      </c>
      <c r="AL8" s="327">
        <f>AJ8+AK8</f>
        <v>32</v>
      </c>
      <c r="AM8" s="315">
        <f>RANK(AI8,$AI$4:$AI$19,0)</f>
        <v>3</v>
      </c>
      <c r="AN8" s="312">
        <v>3</v>
      </c>
    </row>
    <row r="9" spans="1:40" ht="22.5" customHeight="1">
      <c r="A9" s="338"/>
      <c r="B9" s="339"/>
      <c r="C9" s="90" t="str">
        <f t="shared" si="7"/>
        <v>●</v>
      </c>
      <c r="D9" s="87">
        <v>3</v>
      </c>
      <c r="E9" s="88" t="s">
        <v>150</v>
      </c>
      <c r="F9" s="89">
        <v>5</v>
      </c>
      <c r="G9" s="90" t="str">
        <f t="shared" si="0"/>
        <v>●</v>
      </c>
      <c r="H9" s="87">
        <v>0</v>
      </c>
      <c r="I9" s="88" t="s">
        <v>150</v>
      </c>
      <c r="J9" s="89">
        <v>4</v>
      </c>
      <c r="K9" s="90" t="str">
        <f t="shared" si="1"/>
        <v/>
      </c>
      <c r="L9" s="87"/>
      <c r="M9" s="88"/>
      <c r="N9" s="89"/>
      <c r="O9" s="90" t="str">
        <f t="shared" si="2"/>
        <v>●</v>
      </c>
      <c r="P9" s="87">
        <v>4</v>
      </c>
      <c r="Q9" s="88" t="s">
        <v>150</v>
      </c>
      <c r="R9" s="89">
        <v>8</v>
      </c>
      <c r="S9" s="90" t="str">
        <f t="shared" si="3"/>
        <v>○</v>
      </c>
      <c r="T9" s="87">
        <v>4</v>
      </c>
      <c r="U9" s="88" t="s">
        <v>150</v>
      </c>
      <c r="V9" s="89">
        <v>3</v>
      </c>
      <c r="W9" s="90" t="str">
        <f t="shared" si="4"/>
        <v>●</v>
      </c>
      <c r="X9" s="87">
        <v>1</v>
      </c>
      <c r="Y9" s="88" t="s">
        <v>150</v>
      </c>
      <c r="Z9" s="89">
        <v>3</v>
      </c>
      <c r="AA9" s="90" t="str">
        <f t="shared" si="5"/>
        <v>●</v>
      </c>
      <c r="AB9" s="87">
        <v>1</v>
      </c>
      <c r="AC9" s="88" t="s">
        <v>150</v>
      </c>
      <c r="AD9" s="89">
        <v>5</v>
      </c>
      <c r="AE9" s="92" t="str">
        <f t="shared" si="6"/>
        <v>○</v>
      </c>
      <c r="AF9" s="93">
        <v>3</v>
      </c>
      <c r="AG9" s="94" t="s">
        <v>150</v>
      </c>
      <c r="AH9" s="95">
        <v>0</v>
      </c>
      <c r="AI9" s="340"/>
      <c r="AJ9" s="337"/>
      <c r="AK9" s="329"/>
      <c r="AL9" s="329"/>
      <c r="AM9" s="330"/>
      <c r="AN9" s="313"/>
    </row>
    <row r="10" spans="1:40" ht="22.5" customHeight="1">
      <c r="A10" s="319" t="s">
        <v>153</v>
      </c>
      <c r="B10" s="320"/>
      <c r="C10" s="82" t="str">
        <f t="shared" si="7"/>
        <v>○</v>
      </c>
      <c r="D10" s="83">
        <v>6</v>
      </c>
      <c r="E10" s="83" t="s">
        <v>150</v>
      </c>
      <c r="F10" s="84">
        <v>0</v>
      </c>
      <c r="G10" s="82" t="str">
        <f t="shared" si="0"/>
        <v>○</v>
      </c>
      <c r="H10" s="83">
        <v>4</v>
      </c>
      <c r="I10" s="83" t="s">
        <v>150</v>
      </c>
      <c r="J10" s="84">
        <v>0</v>
      </c>
      <c r="K10" s="82" t="str">
        <f t="shared" si="1"/>
        <v>●</v>
      </c>
      <c r="L10" s="83">
        <v>2</v>
      </c>
      <c r="M10" s="83" t="s">
        <v>150</v>
      </c>
      <c r="N10" s="84">
        <v>5</v>
      </c>
      <c r="O10" s="82" t="str">
        <f t="shared" si="2"/>
        <v/>
      </c>
      <c r="P10" s="83"/>
      <c r="Q10" s="83"/>
      <c r="R10" s="84"/>
      <c r="S10" s="82" t="str">
        <f t="shared" si="3"/>
        <v>○</v>
      </c>
      <c r="T10" s="83">
        <v>4</v>
      </c>
      <c r="U10" s="83" t="s">
        <v>150</v>
      </c>
      <c r="V10" s="84">
        <v>1</v>
      </c>
      <c r="W10" s="82" t="str">
        <f t="shared" si="4"/>
        <v>○</v>
      </c>
      <c r="X10" s="83">
        <v>8</v>
      </c>
      <c r="Y10" s="83" t="s">
        <v>150</v>
      </c>
      <c r="Z10" s="84">
        <v>1</v>
      </c>
      <c r="AA10" s="82" t="str">
        <f t="shared" si="5"/>
        <v>○</v>
      </c>
      <c r="AB10" s="83">
        <v>4</v>
      </c>
      <c r="AC10" s="83" t="s">
        <v>150</v>
      </c>
      <c r="AD10" s="84">
        <v>1</v>
      </c>
      <c r="AE10" s="82" t="str">
        <f t="shared" si="6"/>
        <v>○</v>
      </c>
      <c r="AF10" s="83">
        <v>3</v>
      </c>
      <c r="AG10" s="83" t="s">
        <v>150</v>
      </c>
      <c r="AH10" s="85">
        <v>0</v>
      </c>
      <c r="AI10" s="323">
        <f>COUNTIF(C10:AH11,"○")*3+COUNTIF(C10:AH11,"△")</f>
        <v>36</v>
      </c>
      <c r="AJ10" s="325">
        <f>D10+H10+L10+P10+T10+X10+AB10+AF10+D11+H11+L11+P11+T11+X11+AB11+AF11</f>
        <v>70</v>
      </c>
      <c r="AK10" s="327">
        <f>-(F10+J10+N10+R10+V10+Z10+AD10+AH10+F11+J11+N11+R11+V11+Z11+AD11+AH11)</f>
        <v>-16</v>
      </c>
      <c r="AL10" s="327">
        <f>AJ10+AK10</f>
        <v>54</v>
      </c>
      <c r="AM10" s="315">
        <f>RANK(AI10,$AI$4:$AI$19,0)</f>
        <v>1</v>
      </c>
      <c r="AN10" s="312">
        <v>1</v>
      </c>
    </row>
    <row r="11" spans="1:40" ht="22.5" customHeight="1">
      <c r="A11" s="341"/>
      <c r="B11" s="342"/>
      <c r="C11" s="90" t="str">
        <f t="shared" si="7"/>
        <v>○</v>
      </c>
      <c r="D11" s="87">
        <v>11</v>
      </c>
      <c r="E11" s="88" t="s">
        <v>150</v>
      </c>
      <c r="F11" s="89">
        <v>0</v>
      </c>
      <c r="G11" s="90" t="str">
        <f t="shared" si="0"/>
        <v>●</v>
      </c>
      <c r="H11" s="87">
        <v>0</v>
      </c>
      <c r="I11" s="88" t="s">
        <v>150</v>
      </c>
      <c r="J11" s="89">
        <v>1</v>
      </c>
      <c r="K11" s="90" t="str">
        <f t="shared" si="1"/>
        <v>○</v>
      </c>
      <c r="L11" s="87">
        <v>8</v>
      </c>
      <c r="M11" s="88" t="s">
        <v>150</v>
      </c>
      <c r="N11" s="89">
        <v>4</v>
      </c>
      <c r="O11" s="90" t="str">
        <f t="shared" si="2"/>
        <v/>
      </c>
      <c r="P11" s="87"/>
      <c r="Q11" s="88"/>
      <c r="R11" s="89"/>
      <c r="S11" s="90" t="str">
        <f t="shared" si="3"/>
        <v>○</v>
      </c>
      <c r="T11" s="87">
        <v>5</v>
      </c>
      <c r="U11" s="88" t="s">
        <v>150</v>
      </c>
      <c r="V11" s="89">
        <v>0</v>
      </c>
      <c r="W11" s="90" t="str">
        <f t="shared" si="4"/>
        <v>○</v>
      </c>
      <c r="X11" s="87">
        <v>3</v>
      </c>
      <c r="Y11" s="88" t="s">
        <v>150</v>
      </c>
      <c r="Z11" s="89">
        <v>1</v>
      </c>
      <c r="AA11" s="90" t="str">
        <f t="shared" si="5"/>
        <v>○</v>
      </c>
      <c r="AB11" s="87">
        <v>3</v>
      </c>
      <c r="AC11" s="88" t="s">
        <v>150</v>
      </c>
      <c r="AD11" s="89">
        <v>2</v>
      </c>
      <c r="AE11" s="90" t="str">
        <f t="shared" si="6"/>
        <v>○</v>
      </c>
      <c r="AF11" s="87">
        <v>9</v>
      </c>
      <c r="AG11" s="88" t="s">
        <v>150</v>
      </c>
      <c r="AH11" s="91">
        <v>0</v>
      </c>
      <c r="AI11" s="340"/>
      <c r="AJ11" s="337"/>
      <c r="AK11" s="329"/>
      <c r="AL11" s="329"/>
      <c r="AM11" s="330"/>
      <c r="AN11" s="313"/>
    </row>
    <row r="12" spans="1:40" ht="22.5" customHeight="1">
      <c r="A12" s="338" t="s">
        <v>154</v>
      </c>
      <c r="B12" s="339"/>
      <c r="C12" s="82" t="str">
        <f t="shared" si="7"/>
        <v>○</v>
      </c>
      <c r="D12" s="83">
        <v>8</v>
      </c>
      <c r="E12" s="83" t="s">
        <v>150</v>
      </c>
      <c r="F12" s="84">
        <v>0</v>
      </c>
      <c r="G12" s="82" t="str">
        <f t="shared" si="0"/>
        <v>○</v>
      </c>
      <c r="H12" s="83">
        <v>3</v>
      </c>
      <c r="I12" s="83" t="s">
        <v>150</v>
      </c>
      <c r="J12" s="84">
        <v>1</v>
      </c>
      <c r="K12" s="82" t="str">
        <f t="shared" si="1"/>
        <v>●</v>
      </c>
      <c r="L12" s="83">
        <v>1</v>
      </c>
      <c r="M12" s="83" t="s">
        <v>150</v>
      </c>
      <c r="N12" s="84">
        <v>4</v>
      </c>
      <c r="O12" s="82" t="str">
        <f t="shared" si="2"/>
        <v>●</v>
      </c>
      <c r="P12" s="83">
        <v>1</v>
      </c>
      <c r="Q12" s="83" t="s">
        <v>150</v>
      </c>
      <c r="R12" s="84">
        <v>4</v>
      </c>
      <c r="S12" s="82" t="str">
        <f t="shared" si="3"/>
        <v/>
      </c>
      <c r="T12" s="83"/>
      <c r="U12" s="83"/>
      <c r="V12" s="84"/>
      <c r="W12" s="82" t="str">
        <f t="shared" si="4"/>
        <v>○</v>
      </c>
      <c r="X12" s="83">
        <v>12</v>
      </c>
      <c r="Y12" s="83" t="s">
        <v>150</v>
      </c>
      <c r="Z12" s="84">
        <v>0</v>
      </c>
      <c r="AA12" s="82" t="str">
        <f t="shared" si="5"/>
        <v>△</v>
      </c>
      <c r="AB12" s="83">
        <v>0</v>
      </c>
      <c r="AC12" s="83" t="s">
        <v>150</v>
      </c>
      <c r="AD12" s="84">
        <v>0</v>
      </c>
      <c r="AE12" s="82" t="str">
        <f t="shared" si="6"/>
        <v>○</v>
      </c>
      <c r="AF12" s="83">
        <v>4</v>
      </c>
      <c r="AG12" s="83" t="s">
        <v>150</v>
      </c>
      <c r="AH12" s="85">
        <v>0</v>
      </c>
      <c r="AI12" s="323">
        <f>COUNTIF(C12:AH13,"○")*3+COUNTIF(C12:AH13,"△")</f>
        <v>25</v>
      </c>
      <c r="AJ12" s="325">
        <f>D12+H12+L12+P12+T12+X12+AB12+AF12+D13+H13+L13+P13+T13+X13+AB13+AF13</f>
        <v>48</v>
      </c>
      <c r="AK12" s="327">
        <f>-(F12+J12+N12+R12+V12+Z12+AD12+AH12+F13+J13+N13+R13+V13+Z13+AD13+AH13)</f>
        <v>-30</v>
      </c>
      <c r="AL12" s="327">
        <f>AJ12+AK12</f>
        <v>18</v>
      </c>
      <c r="AM12" s="315">
        <f>RANK(AI12,$AI$4:$AI$19,0)</f>
        <v>4</v>
      </c>
      <c r="AN12" s="312">
        <v>4</v>
      </c>
    </row>
    <row r="13" spans="1:40" ht="22.5" customHeight="1">
      <c r="A13" s="338"/>
      <c r="B13" s="339"/>
      <c r="C13" s="90" t="str">
        <f t="shared" si="7"/>
        <v>○</v>
      </c>
      <c r="D13" s="87">
        <v>4</v>
      </c>
      <c r="E13" s="88" t="s">
        <v>150</v>
      </c>
      <c r="F13" s="89">
        <v>3</v>
      </c>
      <c r="G13" s="90" t="str">
        <f t="shared" si="0"/>
        <v>○</v>
      </c>
      <c r="H13" s="87">
        <v>3</v>
      </c>
      <c r="I13" s="88" t="s">
        <v>150</v>
      </c>
      <c r="J13" s="89">
        <v>1</v>
      </c>
      <c r="K13" s="90" t="str">
        <f t="shared" si="1"/>
        <v>●</v>
      </c>
      <c r="L13" s="87">
        <v>3</v>
      </c>
      <c r="M13" s="88" t="s">
        <v>150</v>
      </c>
      <c r="N13" s="89">
        <v>4</v>
      </c>
      <c r="O13" s="90" t="str">
        <f t="shared" si="2"/>
        <v>●</v>
      </c>
      <c r="P13" s="87">
        <v>0</v>
      </c>
      <c r="Q13" s="88" t="s">
        <v>150</v>
      </c>
      <c r="R13" s="89">
        <v>5</v>
      </c>
      <c r="S13" s="90" t="str">
        <f t="shared" si="3"/>
        <v/>
      </c>
      <c r="T13" s="87"/>
      <c r="U13" s="88"/>
      <c r="V13" s="89"/>
      <c r="W13" s="90" t="str">
        <f t="shared" si="4"/>
        <v>○</v>
      </c>
      <c r="X13" s="87">
        <v>5</v>
      </c>
      <c r="Y13" s="88" t="s">
        <v>150</v>
      </c>
      <c r="Z13" s="89">
        <v>4</v>
      </c>
      <c r="AA13" s="90" t="str">
        <f t="shared" si="5"/>
        <v>●</v>
      </c>
      <c r="AB13" s="87">
        <v>1</v>
      </c>
      <c r="AC13" s="88" t="s">
        <v>150</v>
      </c>
      <c r="AD13" s="89">
        <v>4</v>
      </c>
      <c r="AE13" s="92" t="str">
        <f>IF(AF13="","",IF(AF13=AH13,"△",IF(AF13&gt;AH13,"○","●")))</f>
        <v>○</v>
      </c>
      <c r="AF13" s="93">
        <v>3</v>
      </c>
      <c r="AG13" s="94" t="s">
        <v>150</v>
      </c>
      <c r="AH13" s="95">
        <v>0</v>
      </c>
      <c r="AI13" s="340"/>
      <c r="AJ13" s="337"/>
      <c r="AK13" s="329"/>
      <c r="AL13" s="329"/>
      <c r="AM13" s="330"/>
      <c r="AN13" s="313"/>
    </row>
    <row r="14" spans="1:40" ht="22.5" customHeight="1">
      <c r="A14" s="319" t="s">
        <v>155</v>
      </c>
      <c r="B14" s="320"/>
      <c r="C14" s="82" t="str">
        <f t="shared" si="7"/>
        <v>●</v>
      </c>
      <c r="D14" s="83">
        <v>2</v>
      </c>
      <c r="E14" s="83" t="s">
        <v>150</v>
      </c>
      <c r="F14" s="84">
        <v>3</v>
      </c>
      <c r="G14" s="82" t="str">
        <f t="shared" si="0"/>
        <v>●</v>
      </c>
      <c r="H14" s="83">
        <v>1</v>
      </c>
      <c r="I14" s="83" t="s">
        <v>150</v>
      </c>
      <c r="J14" s="84">
        <v>2</v>
      </c>
      <c r="K14" s="82" t="str">
        <f t="shared" si="1"/>
        <v>●</v>
      </c>
      <c r="L14" s="83">
        <v>0</v>
      </c>
      <c r="M14" s="83" t="s">
        <v>150</v>
      </c>
      <c r="N14" s="84">
        <v>18</v>
      </c>
      <c r="O14" s="82" t="str">
        <f t="shared" si="2"/>
        <v>●</v>
      </c>
      <c r="P14" s="83">
        <v>1</v>
      </c>
      <c r="Q14" s="83" t="s">
        <v>150</v>
      </c>
      <c r="R14" s="84">
        <v>8</v>
      </c>
      <c r="S14" s="82" t="str">
        <f t="shared" si="3"/>
        <v>●</v>
      </c>
      <c r="T14" s="83">
        <v>0</v>
      </c>
      <c r="U14" s="83" t="s">
        <v>150</v>
      </c>
      <c r="V14" s="84">
        <v>12</v>
      </c>
      <c r="W14" s="82" t="str">
        <f t="shared" si="4"/>
        <v/>
      </c>
      <c r="X14" s="83"/>
      <c r="Y14" s="83"/>
      <c r="Z14" s="84"/>
      <c r="AA14" s="82" t="str">
        <f t="shared" si="5"/>
        <v>●</v>
      </c>
      <c r="AB14" s="83">
        <v>1</v>
      </c>
      <c r="AC14" s="83" t="s">
        <v>150</v>
      </c>
      <c r="AD14" s="84">
        <v>6</v>
      </c>
      <c r="AE14" s="82" t="str">
        <f t="shared" si="6"/>
        <v>○</v>
      </c>
      <c r="AF14" s="83">
        <v>5</v>
      </c>
      <c r="AG14" s="83" t="s">
        <v>150</v>
      </c>
      <c r="AH14" s="85">
        <v>1</v>
      </c>
      <c r="AI14" s="323">
        <f>COUNTIF(C14:AH15,"○")*3+COUNTIF(C14:AH15,"△")</f>
        <v>15</v>
      </c>
      <c r="AJ14" s="325">
        <f>D14+H14+L14+P14+T14+X14+AB14+AF14+D15+H15+L15+P15+T15+X15+AB15+AF15</f>
        <v>32</v>
      </c>
      <c r="AK14" s="327">
        <f>-(F14+J14+N14+R14+V14+Z14+AD14+AH14+F15+J15+N15+R15+V15+Z15+AD15+AH15)</f>
        <v>-67</v>
      </c>
      <c r="AL14" s="327">
        <f>AJ14+AK14</f>
        <v>-35</v>
      </c>
      <c r="AM14" s="315">
        <f>RANK(AI14,$AI$4:$AI$19,0)</f>
        <v>6</v>
      </c>
      <c r="AN14" s="312">
        <v>6</v>
      </c>
    </row>
    <row r="15" spans="1:40" ht="22.5" customHeight="1">
      <c r="A15" s="341"/>
      <c r="B15" s="342"/>
      <c r="C15" s="90" t="str">
        <f t="shared" si="7"/>
        <v>○</v>
      </c>
      <c r="D15" s="87">
        <v>5</v>
      </c>
      <c r="E15" s="88" t="s">
        <v>150</v>
      </c>
      <c r="F15" s="89">
        <v>2</v>
      </c>
      <c r="G15" s="90" t="str">
        <f t="shared" si="0"/>
        <v>○</v>
      </c>
      <c r="H15" s="87">
        <v>3</v>
      </c>
      <c r="I15" s="88" t="s">
        <v>150</v>
      </c>
      <c r="J15" s="89">
        <v>2</v>
      </c>
      <c r="K15" s="90" t="str">
        <f t="shared" si="1"/>
        <v>○</v>
      </c>
      <c r="L15" s="87">
        <v>3</v>
      </c>
      <c r="M15" s="88" t="s">
        <v>150</v>
      </c>
      <c r="N15" s="89">
        <v>1</v>
      </c>
      <c r="O15" s="90" t="str">
        <f t="shared" si="2"/>
        <v>●</v>
      </c>
      <c r="P15" s="87">
        <v>1</v>
      </c>
      <c r="Q15" s="88" t="s">
        <v>150</v>
      </c>
      <c r="R15" s="89">
        <v>3</v>
      </c>
      <c r="S15" s="90" t="str">
        <f t="shared" si="3"/>
        <v>●</v>
      </c>
      <c r="T15" s="87">
        <v>4</v>
      </c>
      <c r="U15" s="88" t="s">
        <v>150</v>
      </c>
      <c r="V15" s="89">
        <v>5</v>
      </c>
      <c r="W15" s="90" t="str">
        <f t="shared" si="4"/>
        <v/>
      </c>
      <c r="X15" s="87"/>
      <c r="Y15" s="88"/>
      <c r="Z15" s="89"/>
      <c r="AA15" s="90" t="str">
        <f t="shared" si="5"/>
        <v>●</v>
      </c>
      <c r="AB15" s="87">
        <v>3</v>
      </c>
      <c r="AC15" s="88" t="s">
        <v>150</v>
      </c>
      <c r="AD15" s="89">
        <v>4</v>
      </c>
      <c r="AE15" s="92" t="str">
        <f t="shared" si="6"/>
        <v>○</v>
      </c>
      <c r="AF15" s="93">
        <v>3</v>
      </c>
      <c r="AG15" s="94" t="s">
        <v>150</v>
      </c>
      <c r="AH15" s="95">
        <v>0</v>
      </c>
      <c r="AI15" s="340"/>
      <c r="AJ15" s="337"/>
      <c r="AK15" s="329"/>
      <c r="AL15" s="329"/>
      <c r="AM15" s="330"/>
      <c r="AN15" s="313"/>
    </row>
    <row r="16" spans="1:40" ht="22.5" customHeight="1">
      <c r="A16" s="338" t="s">
        <v>156</v>
      </c>
      <c r="B16" s="339"/>
      <c r="C16" s="82" t="str">
        <f t="shared" si="7"/>
        <v>○</v>
      </c>
      <c r="D16" s="83">
        <v>7</v>
      </c>
      <c r="E16" s="83" t="s">
        <v>150</v>
      </c>
      <c r="F16" s="84">
        <v>0</v>
      </c>
      <c r="G16" s="82" t="str">
        <f t="shared" si="0"/>
        <v>○</v>
      </c>
      <c r="H16" s="83">
        <v>4</v>
      </c>
      <c r="I16" s="83" t="s">
        <v>150</v>
      </c>
      <c r="J16" s="84">
        <v>3</v>
      </c>
      <c r="K16" s="82" t="str">
        <f t="shared" si="1"/>
        <v>●</v>
      </c>
      <c r="L16" s="83">
        <v>2</v>
      </c>
      <c r="M16" s="83" t="s">
        <v>150</v>
      </c>
      <c r="N16" s="84">
        <v>3</v>
      </c>
      <c r="O16" s="82" t="str">
        <f t="shared" si="2"/>
        <v>●</v>
      </c>
      <c r="P16" s="83">
        <v>1</v>
      </c>
      <c r="Q16" s="83" t="s">
        <v>150</v>
      </c>
      <c r="R16" s="84">
        <v>4</v>
      </c>
      <c r="S16" s="82" t="str">
        <f t="shared" si="3"/>
        <v>△</v>
      </c>
      <c r="T16" s="83">
        <v>0</v>
      </c>
      <c r="U16" s="83" t="s">
        <v>150</v>
      </c>
      <c r="V16" s="84">
        <v>0</v>
      </c>
      <c r="W16" s="82" t="str">
        <f t="shared" si="4"/>
        <v>○</v>
      </c>
      <c r="X16" s="83">
        <v>6</v>
      </c>
      <c r="Y16" s="83" t="s">
        <v>150</v>
      </c>
      <c r="Z16" s="84">
        <v>1</v>
      </c>
      <c r="AA16" s="82" t="str">
        <f t="shared" si="5"/>
        <v/>
      </c>
      <c r="AB16" s="83"/>
      <c r="AC16" s="83"/>
      <c r="AD16" s="84"/>
      <c r="AE16" s="82" t="str">
        <f t="shared" si="6"/>
        <v>○</v>
      </c>
      <c r="AF16" s="83">
        <v>4</v>
      </c>
      <c r="AG16" s="83" t="s">
        <v>150</v>
      </c>
      <c r="AH16" s="85">
        <v>0</v>
      </c>
      <c r="AI16" s="323">
        <f>COUNTIF(C16:AH17,"○")*3+COUNTIF(C16:AH17,"△")</f>
        <v>28</v>
      </c>
      <c r="AJ16" s="325">
        <f>D16+H16+L16+P16+T16+X16+AB16+AF16+D17+H17+L17+P17+T17+X17+AB17+AF17</f>
        <v>57</v>
      </c>
      <c r="AK16" s="327">
        <f>-(F16+J16+N16+R16+V16+Z16+AD16+AH16+F17+J17+N17+R17+V17+Z17+AD17+AH17)</f>
        <v>-22</v>
      </c>
      <c r="AL16" s="327">
        <f>AJ16+AK16</f>
        <v>35</v>
      </c>
      <c r="AM16" s="315">
        <f>RANK(AI16,$AI$4:$AI$19,0)</f>
        <v>2</v>
      </c>
      <c r="AN16" s="312">
        <v>2</v>
      </c>
    </row>
    <row r="17" spans="1:40" ht="22.5" customHeight="1">
      <c r="A17" s="338"/>
      <c r="B17" s="339"/>
      <c r="C17" s="90" t="str">
        <f t="shared" si="7"/>
        <v>○</v>
      </c>
      <c r="D17" s="87">
        <v>4</v>
      </c>
      <c r="E17" s="88" t="s">
        <v>150</v>
      </c>
      <c r="F17" s="89">
        <v>1</v>
      </c>
      <c r="G17" s="90" t="str">
        <f t="shared" si="0"/>
        <v>●</v>
      </c>
      <c r="H17" s="87">
        <v>1</v>
      </c>
      <c r="I17" s="88" t="s">
        <v>150</v>
      </c>
      <c r="J17" s="89">
        <v>2</v>
      </c>
      <c r="K17" s="90" t="str">
        <f t="shared" si="1"/>
        <v>○</v>
      </c>
      <c r="L17" s="87">
        <v>5</v>
      </c>
      <c r="M17" s="88" t="s">
        <v>150</v>
      </c>
      <c r="N17" s="89">
        <v>1</v>
      </c>
      <c r="O17" s="90" t="str">
        <f t="shared" si="2"/>
        <v>●</v>
      </c>
      <c r="P17" s="87">
        <v>2</v>
      </c>
      <c r="Q17" s="88" t="s">
        <v>150</v>
      </c>
      <c r="R17" s="89">
        <v>3</v>
      </c>
      <c r="S17" s="90" t="str">
        <f t="shared" si="3"/>
        <v>○</v>
      </c>
      <c r="T17" s="87">
        <v>4</v>
      </c>
      <c r="U17" s="88" t="s">
        <v>150</v>
      </c>
      <c r="V17" s="89">
        <v>1</v>
      </c>
      <c r="W17" s="90" t="str">
        <f t="shared" si="4"/>
        <v>○</v>
      </c>
      <c r="X17" s="87">
        <v>4</v>
      </c>
      <c r="Y17" s="88" t="s">
        <v>150</v>
      </c>
      <c r="Z17" s="89">
        <v>3</v>
      </c>
      <c r="AA17" s="90" t="str">
        <f t="shared" si="5"/>
        <v/>
      </c>
      <c r="AB17" s="87"/>
      <c r="AC17" s="88"/>
      <c r="AD17" s="89"/>
      <c r="AE17" s="90" t="str">
        <f t="shared" si="6"/>
        <v>○</v>
      </c>
      <c r="AF17" s="87">
        <v>13</v>
      </c>
      <c r="AG17" s="88" t="s">
        <v>150</v>
      </c>
      <c r="AH17" s="91">
        <v>0</v>
      </c>
      <c r="AI17" s="340"/>
      <c r="AJ17" s="337"/>
      <c r="AK17" s="329"/>
      <c r="AL17" s="329"/>
      <c r="AM17" s="330"/>
      <c r="AN17" s="313"/>
    </row>
    <row r="18" spans="1:40" ht="22.5" customHeight="1">
      <c r="A18" s="319" t="s">
        <v>157</v>
      </c>
      <c r="B18" s="320"/>
      <c r="C18" s="82" t="str">
        <f t="shared" si="7"/>
        <v>△</v>
      </c>
      <c r="D18" s="83">
        <v>2</v>
      </c>
      <c r="E18" s="83" t="s">
        <v>150</v>
      </c>
      <c r="F18" s="84">
        <v>2</v>
      </c>
      <c r="G18" s="82" t="str">
        <f t="shared" si="0"/>
        <v>○</v>
      </c>
      <c r="H18" s="83">
        <v>1</v>
      </c>
      <c r="I18" s="83" t="s">
        <v>150</v>
      </c>
      <c r="J18" s="84">
        <v>0</v>
      </c>
      <c r="K18" s="82" t="str">
        <f t="shared" si="1"/>
        <v>●</v>
      </c>
      <c r="L18" s="83">
        <v>0</v>
      </c>
      <c r="M18" s="83" t="s">
        <v>150</v>
      </c>
      <c r="N18" s="84">
        <v>6</v>
      </c>
      <c r="O18" s="82" t="str">
        <f t="shared" si="2"/>
        <v>●</v>
      </c>
      <c r="P18" s="83">
        <v>0</v>
      </c>
      <c r="Q18" s="83" t="s">
        <v>150</v>
      </c>
      <c r="R18" s="84">
        <v>3</v>
      </c>
      <c r="S18" s="82" t="str">
        <f t="shared" si="3"/>
        <v>●</v>
      </c>
      <c r="T18" s="83">
        <v>0</v>
      </c>
      <c r="U18" s="83" t="s">
        <v>150</v>
      </c>
      <c r="V18" s="84">
        <v>4</v>
      </c>
      <c r="W18" s="82" t="str">
        <f t="shared" si="4"/>
        <v>●</v>
      </c>
      <c r="X18" s="83">
        <v>1</v>
      </c>
      <c r="Y18" s="83" t="s">
        <v>150</v>
      </c>
      <c r="Z18" s="84">
        <v>5</v>
      </c>
      <c r="AA18" s="82" t="str">
        <f t="shared" si="5"/>
        <v>●</v>
      </c>
      <c r="AB18" s="83">
        <v>0</v>
      </c>
      <c r="AC18" s="83" t="s">
        <v>150</v>
      </c>
      <c r="AD18" s="84">
        <v>4</v>
      </c>
      <c r="AE18" s="82" t="str">
        <f t="shared" si="6"/>
        <v/>
      </c>
      <c r="AF18" s="83"/>
      <c r="AG18" s="83"/>
      <c r="AH18" s="85"/>
      <c r="AI18" s="323">
        <f>COUNTIF(C18:AH19,"○")*3+COUNTIF(C18:AH19,"△")</f>
        <v>4</v>
      </c>
      <c r="AJ18" s="325">
        <f>D18+H18+L18+P18+T18+X18+AB18+AF18+D19+H19+L19+P19+T19+X19+AB19+AF19</f>
        <v>4</v>
      </c>
      <c r="AK18" s="327">
        <f>-(F18+J18+N18+R18+V18+Z18+AD18+AH18+F19+J19+N19+R19+V19+Z19+AD19+AH19)</f>
        <v>-70</v>
      </c>
      <c r="AL18" s="327">
        <f>AJ18+AK18</f>
        <v>-66</v>
      </c>
      <c r="AM18" s="315">
        <f>RANK(AI18,$AI$4:$AI$19,0)</f>
        <v>8</v>
      </c>
      <c r="AN18" s="312">
        <v>8</v>
      </c>
    </row>
    <row r="19" spans="1:40" ht="22.5" customHeight="1" thickBot="1">
      <c r="A19" s="321"/>
      <c r="B19" s="322"/>
      <c r="C19" s="96" t="str">
        <f t="shared" si="7"/>
        <v>●</v>
      </c>
      <c r="D19" s="97">
        <v>0</v>
      </c>
      <c r="E19" s="98" t="s">
        <v>150</v>
      </c>
      <c r="F19" s="98">
        <v>12</v>
      </c>
      <c r="G19" s="99" t="str">
        <f t="shared" si="0"/>
        <v>●</v>
      </c>
      <c r="H19" s="100">
        <v>0</v>
      </c>
      <c r="I19" s="101" t="s">
        <v>150</v>
      </c>
      <c r="J19" s="101">
        <v>3</v>
      </c>
      <c r="K19" s="99" t="str">
        <f t="shared" si="1"/>
        <v>●</v>
      </c>
      <c r="L19" s="100">
        <v>0</v>
      </c>
      <c r="M19" s="101" t="s">
        <v>150</v>
      </c>
      <c r="N19" s="101">
        <v>3</v>
      </c>
      <c r="O19" s="96" t="str">
        <f t="shared" si="2"/>
        <v>●</v>
      </c>
      <c r="P19" s="97">
        <v>0</v>
      </c>
      <c r="Q19" s="98" t="s">
        <v>150</v>
      </c>
      <c r="R19" s="98">
        <v>9</v>
      </c>
      <c r="S19" s="99" t="str">
        <f t="shared" si="3"/>
        <v>●</v>
      </c>
      <c r="T19" s="100">
        <v>0</v>
      </c>
      <c r="U19" s="101" t="s">
        <v>150</v>
      </c>
      <c r="V19" s="101">
        <v>3</v>
      </c>
      <c r="W19" s="99" t="str">
        <f t="shared" si="4"/>
        <v>●</v>
      </c>
      <c r="X19" s="100">
        <v>0</v>
      </c>
      <c r="Y19" s="101" t="s">
        <v>150</v>
      </c>
      <c r="Z19" s="101">
        <v>3</v>
      </c>
      <c r="AA19" s="96" t="str">
        <f t="shared" si="5"/>
        <v>●</v>
      </c>
      <c r="AB19" s="97">
        <v>0</v>
      </c>
      <c r="AC19" s="98" t="s">
        <v>150</v>
      </c>
      <c r="AD19" s="98">
        <v>13</v>
      </c>
      <c r="AE19" s="96" t="str">
        <f t="shared" si="6"/>
        <v/>
      </c>
      <c r="AF19" s="97"/>
      <c r="AG19" s="98"/>
      <c r="AH19" s="102"/>
      <c r="AI19" s="324"/>
      <c r="AJ19" s="326"/>
      <c r="AK19" s="328"/>
      <c r="AL19" s="328"/>
      <c r="AM19" s="316"/>
      <c r="AN19" s="314"/>
    </row>
    <row r="20" spans="1:40" ht="13.5" customHeight="1">
      <c r="A20" s="104"/>
      <c r="B20" s="104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4"/>
      <c r="AJ20" s="105"/>
      <c r="AK20" s="105"/>
      <c r="AL20" s="105"/>
      <c r="AM20" s="106"/>
      <c r="AN20" s="106"/>
    </row>
    <row r="21" spans="1:40" ht="13.5" customHeight="1">
      <c r="A21" s="104"/>
      <c r="B21" s="104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4"/>
      <c r="AJ21" s="105"/>
      <c r="AK21" s="105"/>
      <c r="AL21" s="105"/>
      <c r="AM21" s="106"/>
      <c r="AN21" s="106"/>
    </row>
  </sheetData>
  <mergeCells count="71">
    <mergeCell ref="AI2:AI3"/>
    <mergeCell ref="AJ2:AJ3"/>
    <mergeCell ref="C2:F3"/>
    <mergeCell ref="G2:J3"/>
    <mergeCell ref="K2:N3"/>
    <mergeCell ref="O2:R3"/>
    <mergeCell ref="S2:V3"/>
    <mergeCell ref="W2:Z3"/>
    <mergeCell ref="AA2:AD3"/>
    <mergeCell ref="AE2:AH3"/>
    <mergeCell ref="AJ4:AJ5"/>
    <mergeCell ref="A6:B7"/>
    <mergeCell ref="AI6:AI7"/>
    <mergeCell ref="AJ6:AJ7"/>
    <mergeCell ref="A4:B5"/>
    <mergeCell ref="AI4:AI5"/>
    <mergeCell ref="AJ8:AJ9"/>
    <mergeCell ref="A10:B11"/>
    <mergeCell ref="AI10:AI11"/>
    <mergeCell ref="AJ10:AJ11"/>
    <mergeCell ref="A8:B9"/>
    <mergeCell ref="AI8:AI9"/>
    <mergeCell ref="AJ16:AJ17"/>
    <mergeCell ref="A16:B17"/>
    <mergeCell ref="AI16:AI17"/>
    <mergeCell ref="AJ12:AJ13"/>
    <mergeCell ref="A14:B15"/>
    <mergeCell ref="AI14:AI15"/>
    <mergeCell ref="AJ14:AJ15"/>
    <mergeCell ref="A12:B13"/>
    <mergeCell ref="AI12:AI13"/>
    <mergeCell ref="AK2:AK3"/>
    <mergeCell ref="AL2:AL3"/>
    <mergeCell ref="AM2:AM3"/>
    <mergeCell ref="AN2:AN3"/>
    <mergeCell ref="AK4:AK5"/>
    <mergeCell ref="AL4:AL5"/>
    <mergeCell ref="AM4:AM5"/>
    <mergeCell ref="AK6:AK7"/>
    <mergeCell ref="AL6:AL7"/>
    <mergeCell ref="AM6:AM7"/>
    <mergeCell ref="AK8:AK9"/>
    <mergeCell ref="AL8:AL9"/>
    <mergeCell ref="AM8:AM9"/>
    <mergeCell ref="AK10:AK11"/>
    <mergeCell ref="AL10:AL11"/>
    <mergeCell ref="AM10:AM11"/>
    <mergeCell ref="AK12:AK13"/>
    <mergeCell ref="AL12:AL13"/>
    <mergeCell ref="AM12:AM13"/>
    <mergeCell ref="AL14:AL15"/>
    <mergeCell ref="AM14:AM15"/>
    <mergeCell ref="AK16:AK17"/>
    <mergeCell ref="AL16:AL17"/>
    <mergeCell ref="AM16:AM17"/>
    <mergeCell ref="AN14:AN15"/>
    <mergeCell ref="AN16:AN17"/>
    <mergeCell ref="AN18:AN19"/>
    <mergeCell ref="AM18:AM19"/>
    <mergeCell ref="A1:AN1"/>
    <mergeCell ref="AN10:AN11"/>
    <mergeCell ref="AN4:AN5"/>
    <mergeCell ref="AN6:AN7"/>
    <mergeCell ref="AN8:AN9"/>
    <mergeCell ref="AN12:AN13"/>
    <mergeCell ref="A18:B19"/>
    <mergeCell ref="AI18:AI19"/>
    <mergeCell ref="AJ18:AJ19"/>
    <mergeCell ref="AK18:AK19"/>
    <mergeCell ref="AL18:AL19"/>
    <mergeCell ref="AK14:AK1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"/>
  <sheetViews>
    <sheetView view="pageBreakPreview" zoomScale="60" zoomScaleNormal="90" workbookViewId="0">
      <selection activeCell="AQ18" sqref="AQ18"/>
    </sheetView>
  </sheetViews>
  <sheetFormatPr defaultColWidth="9" defaultRowHeight="13.5"/>
  <cols>
    <col min="1" max="2" width="4.25" style="107" customWidth="1"/>
    <col min="3" max="34" width="2.75" style="107" customWidth="1"/>
    <col min="35" max="40" width="5.75" style="107" customWidth="1"/>
    <col min="41" max="255" width="9" style="107"/>
    <col min="256" max="257" width="8.125" style="107" customWidth="1"/>
    <col min="258" max="289" width="3.25" style="107" customWidth="1"/>
    <col min="290" max="295" width="10" style="107" customWidth="1"/>
    <col min="296" max="296" width="26.125" style="107" customWidth="1"/>
    <col min="297" max="511" width="9" style="107"/>
    <col min="512" max="513" width="8.125" style="107" customWidth="1"/>
    <col min="514" max="545" width="3.25" style="107" customWidth="1"/>
    <col min="546" max="551" width="10" style="107" customWidth="1"/>
    <col min="552" max="552" width="26.125" style="107" customWidth="1"/>
    <col min="553" max="767" width="9" style="107"/>
    <col min="768" max="769" width="8.125" style="107" customWidth="1"/>
    <col min="770" max="801" width="3.25" style="107" customWidth="1"/>
    <col min="802" max="807" width="10" style="107" customWidth="1"/>
    <col min="808" max="808" width="26.125" style="107" customWidth="1"/>
    <col min="809" max="1023" width="9" style="107"/>
    <col min="1024" max="1025" width="8.125" style="107" customWidth="1"/>
    <col min="1026" max="1057" width="3.25" style="107" customWidth="1"/>
    <col min="1058" max="1063" width="10" style="107" customWidth="1"/>
    <col min="1064" max="1064" width="26.125" style="107" customWidth="1"/>
    <col min="1065" max="1279" width="9" style="107"/>
    <col min="1280" max="1281" width="8.125" style="107" customWidth="1"/>
    <col min="1282" max="1313" width="3.25" style="107" customWidth="1"/>
    <col min="1314" max="1319" width="10" style="107" customWidth="1"/>
    <col min="1320" max="1320" width="26.125" style="107" customWidth="1"/>
    <col min="1321" max="1535" width="9" style="107"/>
    <col min="1536" max="1537" width="8.125" style="107" customWidth="1"/>
    <col min="1538" max="1569" width="3.25" style="107" customWidth="1"/>
    <col min="1570" max="1575" width="10" style="107" customWidth="1"/>
    <col min="1576" max="1576" width="26.125" style="107" customWidth="1"/>
    <col min="1577" max="1791" width="9" style="107"/>
    <col min="1792" max="1793" width="8.125" style="107" customWidth="1"/>
    <col min="1794" max="1825" width="3.25" style="107" customWidth="1"/>
    <col min="1826" max="1831" width="10" style="107" customWidth="1"/>
    <col min="1832" max="1832" width="26.125" style="107" customWidth="1"/>
    <col min="1833" max="2047" width="9" style="107"/>
    <col min="2048" max="2049" width="8.125" style="107" customWidth="1"/>
    <col min="2050" max="2081" width="3.25" style="107" customWidth="1"/>
    <col min="2082" max="2087" width="10" style="107" customWidth="1"/>
    <col min="2088" max="2088" width="26.125" style="107" customWidth="1"/>
    <col min="2089" max="2303" width="9" style="107"/>
    <col min="2304" max="2305" width="8.125" style="107" customWidth="1"/>
    <col min="2306" max="2337" width="3.25" style="107" customWidth="1"/>
    <col min="2338" max="2343" width="10" style="107" customWidth="1"/>
    <col min="2344" max="2344" width="26.125" style="107" customWidth="1"/>
    <col min="2345" max="2559" width="9" style="107"/>
    <col min="2560" max="2561" width="8.125" style="107" customWidth="1"/>
    <col min="2562" max="2593" width="3.25" style="107" customWidth="1"/>
    <col min="2594" max="2599" width="10" style="107" customWidth="1"/>
    <col min="2600" max="2600" width="26.125" style="107" customWidth="1"/>
    <col min="2601" max="2815" width="9" style="107"/>
    <col min="2816" max="2817" width="8.125" style="107" customWidth="1"/>
    <col min="2818" max="2849" width="3.25" style="107" customWidth="1"/>
    <col min="2850" max="2855" width="10" style="107" customWidth="1"/>
    <col min="2856" max="2856" width="26.125" style="107" customWidth="1"/>
    <col min="2857" max="3071" width="9" style="107"/>
    <col min="3072" max="3073" width="8.125" style="107" customWidth="1"/>
    <col min="3074" max="3105" width="3.25" style="107" customWidth="1"/>
    <col min="3106" max="3111" width="10" style="107" customWidth="1"/>
    <col min="3112" max="3112" width="26.125" style="107" customWidth="1"/>
    <col min="3113" max="3327" width="9" style="107"/>
    <col min="3328" max="3329" width="8.125" style="107" customWidth="1"/>
    <col min="3330" max="3361" width="3.25" style="107" customWidth="1"/>
    <col min="3362" max="3367" width="10" style="107" customWidth="1"/>
    <col min="3368" max="3368" width="26.125" style="107" customWidth="1"/>
    <col min="3369" max="3583" width="9" style="107"/>
    <col min="3584" max="3585" width="8.125" style="107" customWidth="1"/>
    <col min="3586" max="3617" width="3.25" style="107" customWidth="1"/>
    <col min="3618" max="3623" width="10" style="107" customWidth="1"/>
    <col min="3624" max="3624" width="26.125" style="107" customWidth="1"/>
    <col min="3625" max="3839" width="9" style="107"/>
    <col min="3840" max="3841" width="8.125" style="107" customWidth="1"/>
    <col min="3842" max="3873" width="3.25" style="107" customWidth="1"/>
    <col min="3874" max="3879" width="10" style="107" customWidth="1"/>
    <col min="3880" max="3880" width="26.125" style="107" customWidth="1"/>
    <col min="3881" max="4095" width="9" style="107"/>
    <col min="4096" max="4097" width="8.125" style="107" customWidth="1"/>
    <col min="4098" max="4129" width="3.25" style="107" customWidth="1"/>
    <col min="4130" max="4135" width="10" style="107" customWidth="1"/>
    <col min="4136" max="4136" width="26.125" style="107" customWidth="1"/>
    <col min="4137" max="4351" width="9" style="107"/>
    <col min="4352" max="4353" width="8.125" style="107" customWidth="1"/>
    <col min="4354" max="4385" width="3.25" style="107" customWidth="1"/>
    <col min="4386" max="4391" width="10" style="107" customWidth="1"/>
    <col min="4392" max="4392" width="26.125" style="107" customWidth="1"/>
    <col min="4393" max="4607" width="9" style="107"/>
    <col min="4608" max="4609" width="8.125" style="107" customWidth="1"/>
    <col min="4610" max="4641" width="3.25" style="107" customWidth="1"/>
    <col min="4642" max="4647" width="10" style="107" customWidth="1"/>
    <col min="4648" max="4648" width="26.125" style="107" customWidth="1"/>
    <col min="4649" max="4863" width="9" style="107"/>
    <col min="4864" max="4865" width="8.125" style="107" customWidth="1"/>
    <col min="4866" max="4897" width="3.25" style="107" customWidth="1"/>
    <col min="4898" max="4903" width="10" style="107" customWidth="1"/>
    <col min="4904" max="4904" width="26.125" style="107" customWidth="1"/>
    <col min="4905" max="5119" width="9" style="107"/>
    <col min="5120" max="5121" width="8.125" style="107" customWidth="1"/>
    <col min="5122" max="5153" width="3.25" style="107" customWidth="1"/>
    <col min="5154" max="5159" width="10" style="107" customWidth="1"/>
    <col min="5160" max="5160" width="26.125" style="107" customWidth="1"/>
    <col min="5161" max="5375" width="9" style="107"/>
    <col min="5376" max="5377" width="8.125" style="107" customWidth="1"/>
    <col min="5378" max="5409" width="3.25" style="107" customWidth="1"/>
    <col min="5410" max="5415" width="10" style="107" customWidth="1"/>
    <col min="5416" max="5416" width="26.125" style="107" customWidth="1"/>
    <col min="5417" max="5631" width="9" style="107"/>
    <col min="5632" max="5633" width="8.125" style="107" customWidth="1"/>
    <col min="5634" max="5665" width="3.25" style="107" customWidth="1"/>
    <col min="5666" max="5671" width="10" style="107" customWidth="1"/>
    <col min="5672" max="5672" width="26.125" style="107" customWidth="1"/>
    <col min="5673" max="5887" width="9" style="107"/>
    <col min="5888" max="5889" width="8.125" style="107" customWidth="1"/>
    <col min="5890" max="5921" width="3.25" style="107" customWidth="1"/>
    <col min="5922" max="5927" width="10" style="107" customWidth="1"/>
    <col min="5928" max="5928" width="26.125" style="107" customWidth="1"/>
    <col min="5929" max="6143" width="9" style="107"/>
    <col min="6144" max="6145" width="8.125" style="107" customWidth="1"/>
    <col min="6146" max="6177" width="3.25" style="107" customWidth="1"/>
    <col min="6178" max="6183" width="10" style="107" customWidth="1"/>
    <col min="6184" max="6184" width="26.125" style="107" customWidth="1"/>
    <col min="6185" max="6399" width="9" style="107"/>
    <col min="6400" max="6401" width="8.125" style="107" customWidth="1"/>
    <col min="6402" max="6433" width="3.25" style="107" customWidth="1"/>
    <col min="6434" max="6439" width="10" style="107" customWidth="1"/>
    <col min="6440" max="6440" width="26.125" style="107" customWidth="1"/>
    <col min="6441" max="6655" width="9" style="107"/>
    <col min="6656" max="6657" width="8.125" style="107" customWidth="1"/>
    <col min="6658" max="6689" width="3.25" style="107" customWidth="1"/>
    <col min="6690" max="6695" width="10" style="107" customWidth="1"/>
    <col min="6696" max="6696" width="26.125" style="107" customWidth="1"/>
    <col min="6697" max="6911" width="9" style="107"/>
    <col min="6912" max="6913" width="8.125" style="107" customWidth="1"/>
    <col min="6914" max="6945" width="3.25" style="107" customWidth="1"/>
    <col min="6946" max="6951" width="10" style="107" customWidth="1"/>
    <col min="6952" max="6952" width="26.125" style="107" customWidth="1"/>
    <col min="6953" max="7167" width="9" style="107"/>
    <col min="7168" max="7169" width="8.125" style="107" customWidth="1"/>
    <col min="7170" max="7201" width="3.25" style="107" customWidth="1"/>
    <col min="7202" max="7207" width="10" style="107" customWidth="1"/>
    <col min="7208" max="7208" width="26.125" style="107" customWidth="1"/>
    <col min="7209" max="7423" width="9" style="107"/>
    <col min="7424" max="7425" width="8.125" style="107" customWidth="1"/>
    <col min="7426" max="7457" width="3.25" style="107" customWidth="1"/>
    <col min="7458" max="7463" width="10" style="107" customWidth="1"/>
    <col min="7464" max="7464" width="26.125" style="107" customWidth="1"/>
    <col min="7465" max="7679" width="9" style="107"/>
    <col min="7680" max="7681" width="8.125" style="107" customWidth="1"/>
    <col min="7682" max="7713" width="3.25" style="107" customWidth="1"/>
    <col min="7714" max="7719" width="10" style="107" customWidth="1"/>
    <col min="7720" max="7720" width="26.125" style="107" customWidth="1"/>
    <col min="7721" max="7935" width="9" style="107"/>
    <col min="7936" max="7937" width="8.125" style="107" customWidth="1"/>
    <col min="7938" max="7969" width="3.25" style="107" customWidth="1"/>
    <col min="7970" max="7975" width="10" style="107" customWidth="1"/>
    <col min="7976" max="7976" width="26.125" style="107" customWidth="1"/>
    <col min="7977" max="8191" width="9" style="107"/>
    <col min="8192" max="8193" width="8.125" style="107" customWidth="1"/>
    <col min="8194" max="8225" width="3.25" style="107" customWidth="1"/>
    <col min="8226" max="8231" width="10" style="107" customWidth="1"/>
    <col min="8232" max="8232" width="26.125" style="107" customWidth="1"/>
    <col min="8233" max="8447" width="9" style="107"/>
    <col min="8448" max="8449" width="8.125" style="107" customWidth="1"/>
    <col min="8450" max="8481" width="3.25" style="107" customWidth="1"/>
    <col min="8482" max="8487" width="10" style="107" customWidth="1"/>
    <col min="8488" max="8488" width="26.125" style="107" customWidth="1"/>
    <col min="8489" max="8703" width="9" style="107"/>
    <col min="8704" max="8705" width="8.125" style="107" customWidth="1"/>
    <col min="8706" max="8737" width="3.25" style="107" customWidth="1"/>
    <col min="8738" max="8743" width="10" style="107" customWidth="1"/>
    <col min="8744" max="8744" width="26.125" style="107" customWidth="1"/>
    <col min="8745" max="8959" width="9" style="107"/>
    <col min="8960" max="8961" width="8.125" style="107" customWidth="1"/>
    <col min="8962" max="8993" width="3.25" style="107" customWidth="1"/>
    <col min="8994" max="8999" width="10" style="107" customWidth="1"/>
    <col min="9000" max="9000" width="26.125" style="107" customWidth="1"/>
    <col min="9001" max="9215" width="9" style="107"/>
    <col min="9216" max="9217" width="8.125" style="107" customWidth="1"/>
    <col min="9218" max="9249" width="3.25" style="107" customWidth="1"/>
    <col min="9250" max="9255" width="10" style="107" customWidth="1"/>
    <col min="9256" max="9256" width="26.125" style="107" customWidth="1"/>
    <col min="9257" max="9471" width="9" style="107"/>
    <col min="9472" max="9473" width="8.125" style="107" customWidth="1"/>
    <col min="9474" max="9505" width="3.25" style="107" customWidth="1"/>
    <col min="9506" max="9511" width="10" style="107" customWidth="1"/>
    <col min="9512" max="9512" width="26.125" style="107" customWidth="1"/>
    <col min="9513" max="9727" width="9" style="107"/>
    <col min="9728" max="9729" width="8.125" style="107" customWidth="1"/>
    <col min="9730" max="9761" width="3.25" style="107" customWidth="1"/>
    <col min="9762" max="9767" width="10" style="107" customWidth="1"/>
    <col min="9768" max="9768" width="26.125" style="107" customWidth="1"/>
    <col min="9769" max="9983" width="9" style="107"/>
    <col min="9984" max="9985" width="8.125" style="107" customWidth="1"/>
    <col min="9986" max="10017" width="3.25" style="107" customWidth="1"/>
    <col min="10018" max="10023" width="10" style="107" customWidth="1"/>
    <col min="10024" max="10024" width="26.125" style="107" customWidth="1"/>
    <col min="10025" max="10239" width="9" style="107"/>
    <col min="10240" max="10241" width="8.125" style="107" customWidth="1"/>
    <col min="10242" max="10273" width="3.25" style="107" customWidth="1"/>
    <col min="10274" max="10279" width="10" style="107" customWidth="1"/>
    <col min="10280" max="10280" width="26.125" style="107" customWidth="1"/>
    <col min="10281" max="10495" width="9" style="107"/>
    <col min="10496" max="10497" width="8.125" style="107" customWidth="1"/>
    <col min="10498" max="10529" width="3.25" style="107" customWidth="1"/>
    <col min="10530" max="10535" width="10" style="107" customWidth="1"/>
    <col min="10536" max="10536" width="26.125" style="107" customWidth="1"/>
    <col min="10537" max="10751" width="9" style="107"/>
    <col min="10752" max="10753" width="8.125" style="107" customWidth="1"/>
    <col min="10754" max="10785" width="3.25" style="107" customWidth="1"/>
    <col min="10786" max="10791" width="10" style="107" customWidth="1"/>
    <col min="10792" max="10792" width="26.125" style="107" customWidth="1"/>
    <col min="10793" max="11007" width="9" style="107"/>
    <col min="11008" max="11009" width="8.125" style="107" customWidth="1"/>
    <col min="11010" max="11041" width="3.25" style="107" customWidth="1"/>
    <col min="11042" max="11047" width="10" style="107" customWidth="1"/>
    <col min="11048" max="11048" width="26.125" style="107" customWidth="1"/>
    <col min="11049" max="11263" width="9" style="107"/>
    <col min="11264" max="11265" width="8.125" style="107" customWidth="1"/>
    <col min="11266" max="11297" width="3.25" style="107" customWidth="1"/>
    <col min="11298" max="11303" width="10" style="107" customWidth="1"/>
    <col min="11304" max="11304" width="26.125" style="107" customWidth="1"/>
    <col min="11305" max="11519" width="9" style="107"/>
    <col min="11520" max="11521" width="8.125" style="107" customWidth="1"/>
    <col min="11522" max="11553" width="3.25" style="107" customWidth="1"/>
    <col min="11554" max="11559" width="10" style="107" customWidth="1"/>
    <col min="11560" max="11560" width="26.125" style="107" customWidth="1"/>
    <col min="11561" max="11775" width="9" style="107"/>
    <col min="11776" max="11777" width="8.125" style="107" customWidth="1"/>
    <col min="11778" max="11809" width="3.25" style="107" customWidth="1"/>
    <col min="11810" max="11815" width="10" style="107" customWidth="1"/>
    <col min="11816" max="11816" width="26.125" style="107" customWidth="1"/>
    <col min="11817" max="12031" width="9" style="107"/>
    <col min="12032" max="12033" width="8.125" style="107" customWidth="1"/>
    <col min="12034" max="12065" width="3.25" style="107" customWidth="1"/>
    <col min="12066" max="12071" width="10" style="107" customWidth="1"/>
    <col min="12072" max="12072" width="26.125" style="107" customWidth="1"/>
    <col min="12073" max="12287" width="9" style="107"/>
    <col min="12288" max="12289" width="8.125" style="107" customWidth="1"/>
    <col min="12290" max="12321" width="3.25" style="107" customWidth="1"/>
    <col min="12322" max="12327" width="10" style="107" customWidth="1"/>
    <col min="12328" max="12328" width="26.125" style="107" customWidth="1"/>
    <col min="12329" max="12543" width="9" style="107"/>
    <col min="12544" max="12545" width="8.125" style="107" customWidth="1"/>
    <col min="12546" max="12577" width="3.25" style="107" customWidth="1"/>
    <col min="12578" max="12583" width="10" style="107" customWidth="1"/>
    <col min="12584" max="12584" width="26.125" style="107" customWidth="1"/>
    <col min="12585" max="12799" width="9" style="107"/>
    <col min="12800" max="12801" width="8.125" style="107" customWidth="1"/>
    <col min="12802" max="12833" width="3.25" style="107" customWidth="1"/>
    <col min="12834" max="12839" width="10" style="107" customWidth="1"/>
    <col min="12840" max="12840" width="26.125" style="107" customWidth="1"/>
    <col min="12841" max="13055" width="9" style="107"/>
    <col min="13056" max="13057" width="8.125" style="107" customWidth="1"/>
    <col min="13058" max="13089" width="3.25" style="107" customWidth="1"/>
    <col min="13090" max="13095" width="10" style="107" customWidth="1"/>
    <col min="13096" max="13096" width="26.125" style="107" customWidth="1"/>
    <col min="13097" max="13311" width="9" style="107"/>
    <col min="13312" max="13313" width="8.125" style="107" customWidth="1"/>
    <col min="13314" max="13345" width="3.25" style="107" customWidth="1"/>
    <col min="13346" max="13351" width="10" style="107" customWidth="1"/>
    <col min="13352" max="13352" width="26.125" style="107" customWidth="1"/>
    <col min="13353" max="13567" width="9" style="107"/>
    <col min="13568" max="13569" width="8.125" style="107" customWidth="1"/>
    <col min="13570" max="13601" width="3.25" style="107" customWidth="1"/>
    <col min="13602" max="13607" width="10" style="107" customWidth="1"/>
    <col min="13608" max="13608" width="26.125" style="107" customWidth="1"/>
    <col min="13609" max="13823" width="9" style="107"/>
    <col min="13824" max="13825" width="8.125" style="107" customWidth="1"/>
    <col min="13826" max="13857" width="3.25" style="107" customWidth="1"/>
    <col min="13858" max="13863" width="10" style="107" customWidth="1"/>
    <col min="13864" max="13864" width="26.125" style="107" customWidth="1"/>
    <col min="13865" max="14079" width="9" style="107"/>
    <col min="14080" max="14081" width="8.125" style="107" customWidth="1"/>
    <col min="14082" max="14113" width="3.25" style="107" customWidth="1"/>
    <col min="14114" max="14119" width="10" style="107" customWidth="1"/>
    <col min="14120" max="14120" width="26.125" style="107" customWidth="1"/>
    <col min="14121" max="14335" width="9" style="107"/>
    <col min="14336" max="14337" width="8.125" style="107" customWidth="1"/>
    <col min="14338" max="14369" width="3.25" style="107" customWidth="1"/>
    <col min="14370" max="14375" width="10" style="107" customWidth="1"/>
    <col min="14376" max="14376" width="26.125" style="107" customWidth="1"/>
    <col min="14377" max="14591" width="9" style="107"/>
    <col min="14592" max="14593" width="8.125" style="107" customWidth="1"/>
    <col min="14594" max="14625" width="3.25" style="107" customWidth="1"/>
    <col min="14626" max="14631" width="10" style="107" customWidth="1"/>
    <col min="14632" max="14632" width="26.125" style="107" customWidth="1"/>
    <col min="14633" max="14847" width="9" style="107"/>
    <col min="14848" max="14849" width="8.125" style="107" customWidth="1"/>
    <col min="14850" max="14881" width="3.25" style="107" customWidth="1"/>
    <col min="14882" max="14887" width="10" style="107" customWidth="1"/>
    <col min="14888" max="14888" width="26.125" style="107" customWidth="1"/>
    <col min="14889" max="15103" width="9" style="107"/>
    <col min="15104" max="15105" width="8.125" style="107" customWidth="1"/>
    <col min="15106" max="15137" width="3.25" style="107" customWidth="1"/>
    <col min="15138" max="15143" width="10" style="107" customWidth="1"/>
    <col min="15144" max="15144" width="26.125" style="107" customWidth="1"/>
    <col min="15145" max="15359" width="9" style="107"/>
    <col min="15360" max="15361" width="8.125" style="107" customWidth="1"/>
    <col min="15362" max="15393" width="3.25" style="107" customWidth="1"/>
    <col min="15394" max="15399" width="10" style="107" customWidth="1"/>
    <col min="15400" max="15400" width="26.125" style="107" customWidth="1"/>
    <col min="15401" max="15615" width="9" style="107"/>
    <col min="15616" max="15617" width="8.125" style="107" customWidth="1"/>
    <col min="15618" max="15649" width="3.25" style="107" customWidth="1"/>
    <col min="15650" max="15655" width="10" style="107" customWidth="1"/>
    <col min="15656" max="15656" width="26.125" style="107" customWidth="1"/>
    <col min="15657" max="15871" width="9" style="107"/>
    <col min="15872" max="15873" width="8.125" style="107" customWidth="1"/>
    <col min="15874" max="15905" width="3.25" style="107" customWidth="1"/>
    <col min="15906" max="15911" width="10" style="107" customWidth="1"/>
    <col min="15912" max="15912" width="26.125" style="107" customWidth="1"/>
    <col min="15913" max="16127" width="9" style="107"/>
    <col min="16128" max="16129" width="8.125" style="107" customWidth="1"/>
    <col min="16130" max="16161" width="3.25" style="107" customWidth="1"/>
    <col min="16162" max="16167" width="10" style="107" customWidth="1"/>
    <col min="16168" max="16168" width="26.125" style="107" customWidth="1"/>
    <col min="16169" max="16384" width="9" style="107"/>
  </cols>
  <sheetData>
    <row r="1" spans="1:40" ht="42.75" thickBot="1">
      <c r="A1" s="361" t="s">
        <v>191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362"/>
      <c r="AG1" s="362"/>
      <c r="AH1" s="362"/>
      <c r="AI1" s="362"/>
      <c r="AJ1" s="362"/>
      <c r="AK1" s="362"/>
      <c r="AL1" s="362"/>
      <c r="AM1" s="362"/>
      <c r="AN1" s="362"/>
    </row>
    <row r="2" spans="1:40" ht="22.5" customHeight="1">
      <c r="A2" s="132"/>
      <c r="B2" s="133" t="s">
        <v>81</v>
      </c>
      <c r="C2" s="277" t="str">
        <f>A4</f>
        <v>三国</v>
      </c>
      <c r="D2" s="278"/>
      <c r="E2" s="278"/>
      <c r="F2" s="279"/>
      <c r="G2" s="277" t="str">
        <f>A6</f>
        <v>清水</v>
      </c>
      <c r="H2" s="278"/>
      <c r="I2" s="278"/>
      <c r="J2" s="278"/>
      <c r="K2" s="277" t="str">
        <f>A8</f>
        <v>武生三</v>
      </c>
      <c r="L2" s="278"/>
      <c r="M2" s="278"/>
      <c r="N2" s="278"/>
      <c r="O2" s="277" t="str">
        <f>A10</f>
        <v>武生FCⅡ</v>
      </c>
      <c r="P2" s="278"/>
      <c r="Q2" s="278"/>
      <c r="R2" s="278"/>
      <c r="S2" s="277" t="str">
        <f>A12</f>
        <v>社</v>
      </c>
      <c r="T2" s="278"/>
      <c r="U2" s="278"/>
      <c r="V2" s="278"/>
      <c r="W2" s="277" t="str">
        <f>A14</f>
        <v>灯明寺</v>
      </c>
      <c r="X2" s="278"/>
      <c r="Y2" s="278"/>
      <c r="Z2" s="278"/>
      <c r="AA2" s="277" t="str">
        <f>A16</f>
        <v>勝山中部</v>
      </c>
      <c r="AB2" s="278"/>
      <c r="AC2" s="278"/>
      <c r="AD2" s="278"/>
      <c r="AE2" s="277" t="str">
        <f>A18</f>
        <v>足羽</v>
      </c>
      <c r="AF2" s="278"/>
      <c r="AG2" s="278"/>
      <c r="AH2" s="310"/>
      <c r="AI2" s="275" t="s">
        <v>83</v>
      </c>
      <c r="AJ2" s="304" t="s">
        <v>84</v>
      </c>
      <c r="AK2" s="304" t="s">
        <v>85</v>
      </c>
      <c r="AL2" s="304" t="s">
        <v>86</v>
      </c>
      <c r="AM2" s="356" t="s">
        <v>87</v>
      </c>
      <c r="AN2" s="357" t="s">
        <v>88</v>
      </c>
    </row>
    <row r="3" spans="1:40" ht="22.5" customHeight="1">
      <c r="A3" s="134" t="s">
        <v>89</v>
      </c>
      <c r="B3" s="135"/>
      <c r="C3" s="280"/>
      <c r="D3" s="281"/>
      <c r="E3" s="281"/>
      <c r="F3" s="282"/>
      <c r="G3" s="280"/>
      <c r="H3" s="281"/>
      <c r="I3" s="281"/>
      <c r="J3" s="281"/>
      <c r="K3" s="280"/>
      <c r="L3" s="281"/>
      <c r="M3" s="281"/>
      <c r="N3" s="281"/>
      <c r="O3" s="280"/>
      <c r="P3" s="281"/>
      <c r="Q3" s="281"/>
      <c r="R3" s="281"/>
      <c r="S3" s="280"/>
      <c r="T3" s="281"/>
      <c r="U3" s="281"/>
      <c r="V3" s="281"/>
      <c r="W3" s="280"/>
      <c r="X3" s="281"/>
      <c r="Y3" s="281"/>
      <c r="Z3" s="281"/>
      <c r="AA3" s="280"/>
      <c r="AB3" s="281"/>
      <c r="AC3" s="281"/>
      <c r="AD3" s="281"/>
      <c r="AE3" s="280"/>
      <c r="AF3" s="281"/>
      <c r="AG3" s="281"/>
      <c r="AH3" s="311"/>
      <c r="AI3" s="276"/>
      <c r="AJ3" s="305"/>
      <c r="AK3" s="305"/>
      <c r="AL3" s="305"/>
      <c r="AM3" s="307"/>
      <c r="AN3" s="358"/>
    </row>
    <row r="4" spans="1:40" ht="22.5" customHeight="1">
      <c r="A4" s="285" t="s">
        <v>158</v>
      </c>
      <c r="B4" s="286"/>
      <c r="C4" s="108"/>
      <c r="D4" s="109"/>
      <c r="E4" s="109"/>
      <c r="F4" s="110"/>
      <c r="G4" s="108" t="str">
        <f t="shared" ref="G4:G19" si="0">IF(H4="","",IF(H4=J4,"△",IF(H4&gt;J4,"○","●")))</f>
        <v>●</v>
      </c>
      <c r="H4" s="109">
        <v>0</v>
      </c>
      <c r="I4" s="109" t="s">
        <v>150</v>
      </c>
      <c r="J4" s="110">
        <v>1</v>
      </c>
      <c r="K4" s="108" t="str">
        <f t="shared" ref="K4:K19" si="1">IF(L4="","",IF(L4=N4,"△",IF(L4&gt;N4,"○","●")))</f>
        <v>○</v>
      </c>
      <c r="L4" s="109">
        <v>5</v>
      </c>
      <c r="M4" s="109" t="s">
        <v>150</v>
      </c>
      <c r="N4" s="110">
        <v>0</v>
      </c>
      <c r="O4" s="108" t="str">
        <f t="shared" ref="O4:O19" si="2">IF(P4="","",IF(P4=R4,"△",IF(P4&gt;R4,"○","●")))</f>
        <v>○</v>
      </c>
      <c r="P4" s="109">
        <v>5</v>
      </c>
      <c r="Q4" s="109" t="s">
        <v>150</v>
      </c>
      <c r="R4" s="110">
        <v>1</v>
      </c>
      <c r="S4" s="108" t="str">
        <f t="shared" ref="S4:S19" si="3">IF(T4="","",IF(T4=V4,"△",IF(T4&gt;V4,"○","●")))</f>
        <v>○</v>
      </c>
      <c r="T4" s="109">
        <v>2</v>
      </c>
      <c r="U4" s="109" t="s">
        <v>150</v>
      </c>
      <c r="V4" s="110">
        <v>0</v>
      </c>
      <c r="W4" s="108" t="str">
        <f t="shared" ref="W4:W19" si="4">IF(X4="","",IF(X4=Z4,"△",IF(X4&gt;Z4,"○","●")))</f>
        <v>○</v>
      </c>
      <c r="X4" s="109">
        <v>5</v>
      </c>
      <c r="Y4" s="109" t="s">
        <v>150</v>
      </c>
      <c r="Z4" s="110">
        <v>2</v>
      </c>
      <c r="AA4" s="108" t="str">
        <f t="shared" ref="AA4:AA19" si="5">IF(AB4="","",IF(AB4=AD4,"△",IF(AB4&gt;AD4,"○","●")))</f>
        <v>○</v>
      </c>
      <c r="AB4" s="109">
        <v>3</v>
      </c>
      <c r="AC4" s="109" t="s">
        <v>150</v>
      </c>
      <c r="AD4" s="110">
        <v>0</v>
      </c>
      <c r="AE4" s="108" t="str">
        <f t="shared" ref="AE4:AE19" si="6">IF(AF4="","",IF(AF4=AH4,"△",IF(AF4&gt;AH4,"○","●")))</f>
        <v>○</v>
      </c>
      <c r="AF4" s="109">
        <v>6</v>
      </c>
      <c r="AG4" s="109" t="s">
        <v>150</v>
      </c>
      <c r="AH4" s="111">
        <v>1</v>
      </c>
      <c r="AI4" s="289">
        <f>COUNTIF(C4:AH5,"○")*3+COUNTIF(C4:AH5,"△")</f>
        <v>36</v>
      </c>
      <c r="AJ4" s="291">
        <f>D4+H4+L4+P4+T4+X4+AB4+AF4+D5+H5+L5+P5+T5+X5+AB5+AF5</f>
        <v>93</v>
      </c>
      <c r="AK4" s="293">
        <f>-(F4+J4+N4+R4+V4+Z4+AD4+AH4+F5+J5+N5+R5+V5+Z5+AD5+AH5)</f>
        <v>-14</v>
      </c>
      <c r="AL4" s="293">
        <f>AJ4+AK4</f>
        <v>79</v>
      </c>
      <c r="AM4" s="295">
        <f>RANK(AI4,$AI$4:$AI$19,0)</f>
        <v>2</v>
      </c>
      <c r="AN4" s="353">
        <v>2</v>
      </c>
    </row>
    <row r="5" spans="1:40" ht="22.5" customHeight="1">
      <c r="A5" s="359"/>
      <c r="B5" s="360"/>
      <c r="C5" s="112"/>
      <c r="D5" s="113"/>
      <c r="E5" s="114"/>
      <c r="F5" s="115"/>
      <c r="G5" s="116" t="str">
        <f t="shared" si="0"/>
        <v>○</v>
      </c>
      <c r="H5" s="113">
        <v>7</v>
      </c>
      <c r="I5" s="114" t="s">
        <v>150</v>
      </c>
      <c r="J5" s="115">
        <v>0</v>
      </c>
      <c r="K5" s="116" t="str">
        <f t="shared" si="1"/>
        <v>○</v>
      </c>
      <c r="L5" s="113">
        <v>7</v>
      </c>
      <c r="M5" s="114" t="s">
        <v>150</v>
      </c>
      <c r="N5" s="115">
        <v>0</v>
      </c>
      <c r="O5" s="116" t="str">
        <f t="shared" si="2"/>
        <v>●</v>
      </c>
      <c r="P5" s="113">
        <v>3</v>
      </c>
      <c r="Q5" s="114" t="s">
        <v>150</v>
      </c>
      <c r="R5" s="115">
        <v>7</v>
      </c>
      <c r="S5" s="116" t="str">
        <f t="shared" si="3"/>
        <v>○</v>
      </c>
      <c r="T5" s="113">
        <v>13</v>
      </c>
      <c r="U5" s="114" t="s">
        <v>150</v>
      </c>
      <c r="V5" s="115">
        <v>0</v>
      </c>
      <c r="W5" s="116" t="str">
        <f t="shared" si="4"/>
        <v>○</v>
      </c>
      <c r="X5" s="113">
        <v>18</v>
      </c>
      <c r="Y5" s="114" t="s">
        <v>150</v>
      </c>
      <c r="Z5" s="115">
        <v>0</v>
      </c>
      <c r="AA5" s="116" t="str">
        <f t="shared" si="5"/>
        <v>○</v>
      </c>
      <c r="AB5" s="113">
        <v>5</v>
      </c>
      <c r="AC5" s="114" t="s">
        <v>150</v>
      </c>
      <c r="AD5" s="115">
        <v>1</v>
      </c>
      <c r="AE5" s="116" t="str">
        <f t="shared" si="6"/>
        <v>○</v>
      </c>
      <c r="AF5" s="113">
        <v>14</v>
      </c>
      <c r="AG5" s="114" t="s">
        <v>150</v>
      </c>
      <c r="AH5" s="117">
        <v>1</v>
      </c>
      <c r="AI5" s="300"/>
      <c r="AJ5" s="301"/>
      <c r="AK5" s="302"/>
      <c r="AL5" s="302"/>
      <c r="AM5" s="303"/>
      <c r="AN5" s="355"/>
    </row>
    <row r="6" spans="1:40" ht="22.5" customHeight="1">
      <c r="A6" s="285" t="s">
        <v>101</v>
      </c>
      <c r="B6" s="286"/>
      <c r="C6" s="108" t="str">
        <f t="shared" ref="C6:C19" si="7">IF(D6="","",IF(D6=F6,"△",IF(D6&gt;F6,"○","●")))</f>
        <v>○</v>
      </c>
      <c r="D6" s="109">
        <v>1</v>
      </c>
      <c r="E6" s="109" t="s">
        <v>150</v>
      </c>
      <c r="F6" s="110">
        <v>0</v>
      </c>
      <c r="G6" s="108" t="str">
        <f t="shared" si="0"/>
        <v/>
      </c>
      <c r="H6" s="109"/>
      <c r="I6" s="109"/>
      <c r="J6" s="110"/>
      <c r="K6" s="108" t="str">
        <f t="shared" si="1"/>
        <v>○</v>
      </c>
      <c r="L6" s="109">
        <v>2</v>
      </c>
      <c r="M6" s="109" t="s">
        <v>150</v>
      </c>
      <c r="N6" s="110">
        <v>1</v>
      </c>
      <c r="O6" s="108" t="str">
        <f t="shared" si="2"/>
        <v>○</v>
      </c>
      <c r="P6" s="109">
        <v>3</v>
      </c>
      <c r="Q6" s="109" t="s">
        <v>150</v>
      </c>
      <c r="R6" s="110">
        <v>1</v>
      </c>
      <c r="S6" s="108" t="str">
        <f t="shared" si="3"/>
        <v>○</v>
      </c>
      <c r="T6" s="109">
        <v>4</v>
      </c>
      <c r="U6" s="109" t="s">
        <v>150</v>
      </c>
      <c r="V6" s="110">
        <v>2</v>
      </c>
      <c r="W6" s="108" t="str">
        <f t="shared" si="4"/>
        <v>○</v>
      </c>
      <c r="X6" s="109">
        <v>3</v>
      </c>
      <c r="Y6" s="109" t="s">
        <v>150</v>
      </c>
      <c r="Z6" s="110">
        <v>0</v>
      </c>
      <c r="AA6" s="108" t="str">
        <f t="shared" si="5"/>
        <v>○</v>
      </c>
      <c r="AB6" s="109">
        <v>5</v>
      </c>
      <c r="AC6" s="109" t="s">
        <v>150</v>
      </c>
      <c r="AD6" s="110">
        <v>0</v>
      </c>
      <c r="AE6" s="108" t="str">
        <f t="shared" si="6"/>
        <v>○</v>
      </c>
      <c r="AF6" s="109">
        <v>6</v>
      </c>
      <c r="AG6" s="109" t="s">
        <v>159</v>
      </c>
      <c r="AH6" s="111">
        <v>0</v>
      </c>
      <c r="AI6" s="289">
        <f>COUNTIF(C6:AH7,"○")*3+COUNTIF(C6:AH7,"△")</f>
        <v>39</v>
      </c>
      <c r="AJ6" s="291">
        <f>D6+H6+L6+P6+T6+X6+AB6+AF6+D7+H7+L7+P7+T7+X7+AB7+AF7</f>
        <v>57</v>
      </c>
      <c r="AK6" s="293">
        <f>-(F6+J6+N6+R6+V6+Z6+AD6+AH6+F7+J7+N7+R7+V7+Z7+AD7+AH7)</f>
        <v>-13</v>
      </c>
      <c r="AL6" s="293">
        <f>AJ6+AK6</f>
        <v>44</v>
      </c>
      <c r="AM6" s="295">
        <f>RANK(AI6,$AI$4:$AI$19,0)</f>
        <v>1</v>
      </c>
      <c r="AN6" s="353">
        <v>1</v>
      </c>
    </row>
    <row r="7" spans="1:40" ht="22.5" customHeight="1">
      <c r="A7" s="298"/>
      <c r="B7" s="299"/>
      <c r="C7" s="116" t="str">
        <f t="shared" si="7"/>
        <v>●</v>
      </c>
      <c r="D7" s="113">
        <v>0</v>
      </c>
      <c r="E7" s="114" t="s">
        <v>150</v>
      </c>
      <c r="F7" s="115">
        <v>7</v>
      </c>
      <c r="G7" s="116" t="str">
        <f t="shared" si="0"/>
        <v/>
      </c>
      <c r="H7" s="113"/>
      <c r="I7" s="114"/>
      <c r="J7" s="115"/>
      <c r="K7" s="116" t="str">
        <f t="shared" si="1"/>
        <v>○</v>
      </c>
      <c r="L7" s="113">
        <v>7</v>
      </c>
      <c r="M7" s="114" t="s">
        <v>150</v>
      </c>
      <c r="N7" s="115">
        <v>0</v>
      </c>
      <c r="O7" s="116" t="str">
        <f t="shared" si="2"/>
        <v>○</v>
      </c>
      <c r="P7" s="113">
        <v>1</v>
      </c>
      <c r="Q7" s="114" t="s">
        <v>150</v>
      </c>
      <c r="R7" s="115">
        <v>0</v>
      </c>
      <c r="S7" s="116" t="str">
        <f t="shared" si="3"/>
        <v>○</v>
      </c>
      <c r="T7" s="113">
        <v>6</v>
      </c>
      <c r="U7" s="114" t="s">
        <v>150</v>
      </c>
      <c r="V7" s="115">
        <v>0</v>
      </c>
      <c r="W7" s="116" t="str">
        <f t="shared" si="4"/>
        <v>○</v>
      </c>
      <c r="X7" s="113">
        <v>4</v>
      </c>
      <c r="Y7" s="114" t="s">
        <v>150</v>
      </c>
      <c r="Z7" s="115">
        <v>0</v>
      </c>
      <c r="AA7" s="116" t="str">
        <f t="shared" si="5"/>
        <v>○</v>
      </c>
      <c r="AB7" s="113">
        <v>9</v>
      </c>
      <c r="AC7" s="114" t="s">
        <v>150</v>
      </c>
      <c r="AD7" s="115">
        <v>0</v>
      </c>
      <c r="AE7" s="116" t="str">
        <f t="shared" si="6"/>
        <v>○</v>
      </c>
      <c r="AF7" s="113">
        <v>6</v>
      </c>
      <c r="AG7" s="114" t="s">
        <v>150</v>
      </c>
      <c r="AH7" s="117">
        <v>2</v>
      </c>
      <c r="AI7" s="300"/>
      <c r="AJ7" s="301"/>
      <c r="AK7" s="302"/>
      <c r="AL7" s="302"/>
      <c r="AM7" s="303"/>
      <c r="AN7" s="355"/>
    </row>
    <row r="8" spans="1:40" ht="22.5" customHeight="1">
      <c r="A8" s="359" t="s">
        <v>160</v>
      </c>
      <c r="B8" s="360"/>
      <c r="C8" s="108" t="str">
        <f t="shared" si="7"/>
        <v>●</v>
      </c>
      <c r="D8" s="109">
        <v>0</v>
      </c>
      <c r="E8" s="109" t="s">
        <v>150</v>
      </c>
      <c r="F8" s="110">
        <v>5</v>
      </c>
      <c r="G8" s="108" t="str">
        <f t="shared" si="0"/>
        <v>●</v>
      </c>
      <c r="H8" s="109">
        <v>1</v>
      </c>
      <c r="I8" s="109" t="s">
        <v>150</v>
      </c>
      <c r="J8" s="110">
        <v>2</v>
      </c>
      <c r="K8" s="108" t="str">
        <f t="shared" si="1"/>
        <v/>
      </c>
      <c r="L8" s="109"/>
      <c r="M8" s="109"/>
      <c r="N8" s="110"/>
      <c r="O8" s="108" t="str">
        <f t="shared" si="2"/>
        <v>●</v>
      </c>
      <c r="P8" s="109">
        <v>0</v>
      </c>
      <c r="Q8" s="109" t="s">
        <v>150</v>
      </c>
      <c r="R8" s="110">
        <v>4</v>
      </c>
      <c r="S8" s="108" t="str">
        <f t="shared" si="3"/>
        <v>△</v>
      </c>
      <c r="T8" s="109">
        <v>2</v>
      </c>
      <c r="U8" s="109" t="s">
        <v>150</v>
      </c>
      <c r="V8" s="110">
        <v>2</v>
      </c>
      <c r="W8" s="108" t="str">
        <f t="shared" si="4"/>
        <v>●</v>
      </c>
      <c r="X8" s="109">
        <v>3</v>
      </c>
      <c r="Y8" s="109" t="s">
        <v>150</v>
      </c>
      <c r="Z8" s="110">
        <v>4</v>
      </c>
      <c r="AA8" s="108" t="str">
        <f t="shared" si="5"/>
        <v>○</v>
      </c>
      <c r="AB8" s="109">
        <v>4</v>
      </c>
      <c r="AC8" s="109" t="s">
        <v>150</v>
      </c>
      <c r="AD8" s="110">
        <v>3</v>
      </c>
      <c r="AE8" s="108" t="str">
        <f t="shared" si="6"/>
        <v>●</v>
      </c>
      <c r="AF8" s="109">
        <v>0</v>
      </c>
      <c r="AG8" s="109" t="s">
        <v>150</v>
      </c>
      <c r="AH8" s="111">
        <v>10</v>
      </c>
      <c r="AI8" s="289">
        <f>COUNTIF(C8:AH9,"○")*3+COUNTIF(C8:AH9,"△")</f>
        <v>16</v>
      </c>
      <c r="AJ8" s="291">
        <f>D8+H8+L8+P8+T8+X8+AB8+AF8+D9+H9+L9+P9+T9+X9+AB9+AF9</f>
        <v>34</v>
      </c>
      <c r="AK8" s="293">
        <f>-(F8+J8+N8+R8+V8+Z8+AD8+AH8+F9+J9+N9+R9+V9+Z9+AD9+AH9)</f>
        <v>-57</v>
      </c>
      <c r="AL8" s="293">
        <f>AJ8+AK8</f>
        <v>-23</v>
      </c>
      <c r="AM8" s="295">
        <f>RANK(AI8,$AI$4:$AI$19,0)</f>
        <v>4</v>
      </c>
      <c r="AN8" s="353">
        <v>4</v>
      </c>
    </row>
    <row r="9" spans="1:40" ht="22.5" customHeight="1">
      <c r="A9" s="359"/>
      <c r="B9" s="360"/>
      <c r="C9" s="116" t="str">
        <f t="shared" si="7"/>
        <v>●</v>
      </c>
      <c r="D9" s="113">
        <v>0</v>
      </c>
      <c r="E9" s="114" t="s">
        <v>150</v>
      </c>
      <c r="F9" s="115">
        <v>7</v>
      </c>
      <c r="G9" s="116" t="str">
        <f t="shared" si="0"/>
        <v>●</v>
      </c>
      <c r="H9" s="113">
        <v>0</v>
      </c>
      <c r="I9" s="114" t="s">
        <v>150</v>
      </c>
      <c r="J9" s="115">
        <v>7</v>
      </c>
      <c r="K9" s="116" t="str">
        <f t="shared" si="1"/>
        <v/>
      </c>
      <c r="L9" s="113"/>
      <c r="M9" s="114"/>
      <c r="N9" s="115"/>
      <c r="O9" s="116" t="str">
        <f t="shared" si="2"/>
        <v>●</v>
      </c>
      <c r="P9" s="113">
        <v>4</v>
      </c>
      <c r="Q9" s="114" t="s">
        <v>150</v>
      </c>
      <c r="R9" s="115">
        <v>8</v>
      </c>
      <c r="S9" s="116" t="str">
        <f t="shared" si="3"/>
        <v>○</v>
      </c>
      <c r="T9" s="113">
        <v>5</v>
      </c>
      <c r="U9" s="114" t="s">
        <v>150</v>
      </c>
      <c r="V9" s="115">
        <v>1</v>
      </c>
      <c r="W9" s="116" t="str">
        <f t="shared" si="4"/>
        <v>○</v>
      </c>
      <c r="X9" s="113">
        <v>4</v>
      </c>
      <c r="Y9" s="114" t="s">
        <v>150</v>
      </c>
      <c r="Z9" s="115">
        <v>1</v>
      </c>
      <c r="AA9" s="116" t="str">
        <f t="shared" si="5"/>
        <v>○</v>
      </c>
      <c r="AB9" s="113">
        <v>4</v>
      </c>
      <c r="AC9" s="114" t="s">
        <v>150</v>
      </c>
      <c r="AD9" s="115">
        <v>0</v>
      </c>
      <c r="AE9" s="116" t="str">
        <f t="shared" si="6"/>
        <v>○</v>
      </c>
      <c r="AF9" s="113">
        <v>7</v>
      </c>
      <c r="AG9" s="114" t="s">
        <v>150</v>
      </c>
      <c r="AH9" s="117">
        <v>3</v>
      </c>
      <c r="AI9" s="300"/>
      <c r="AJ9" s="301"/>
      <c r="AK9" s="302"/>
      <c r="AL9" s="302"/>
      <c r="AM9" s="303"/>
      <c r="AN9" s="355"/>
    </row>
    <row r="10" spans="1:40" ht="22.5" customHeight="1">
      <c r="A10" s="285" t="s">
        <v>161</v>
      </c>
      <c r="B10" s="286"/>
      <c r="C10" s="108" t="str">
        <f t="shared" si="7"/>
        <v>●</v>
      </c>
      <c r="D10" s="109">
        <v>1</v>
      </c>
      <c r="E10" s="109" t="s">
        <v>150</v>
      </c>
      <c r="F10" s="110">
        <v>5</v>
      </c>
      <c r="G10" s="108" t="str">
        <f t="shared" si="0"/>
        <v>●</v>
      </c>
      <c r="H10" s="109">
        <v>1</v>
      </c>
      <c r="I10" s="109" t="s">
        <v>150</v>
      </c>
      <c r="J10" s="110">
        <v>3</v>
      </c>
      <c r="K10" s="108" t="str">
        <f t="shared" si="1"/>
        <v>○</v>
      </c>
      <c r="L10" s="109">
        <v>4</v>
      </c>
      <c r="M10" s="109" t="s">
        <v>150</v>
      </c>
      <c r="N10" s="110">
        <v>0</v>
      </c>
      <c r="O10" s="108" t="str">
        <f t="shared" si="2"/>
        <v/>
      </c>
      <c r="P10" s="109"/>
      <c r="Q10" s="109"/>
      <c r="R10" s="110"/>
      <c r="S10" s="108" t="str">
        <f t="shared" si="3"/>
        <v>○</v>
      </c>
      <c r="T10" s="109">
        <v>10</v>
      </c>
      <c r="U10" s="109" t="s">
        <v>150</v>
      </c>
      <c r="V10" s="110">
        <v>2</v>
      </c>
      <c r="W10" s="108" t="str">
        <f t="shared" si="4"/>
        <v>○</v>
      </c>
      <c r="X10" s="109">
        <v>6</v>
      </c>
      <c r="Y10" s="109" t="s">
        <v>150</v>
      </c>
      <c r="Z10" s="110">
        <v>0</v>
      </c>
      <c r="AA10" s="108" t="str">
        <f t="shared" si="5"/>
        <v>○</v>
      </c>
      <c r="AB10" s="109">
        <v>6</v>
      </c>
      <c r="AC10" s="109" t="s">
        <v>150</v>
      </c>
      <c r="AD10" s="110">
        <v>2</v>
      </c>
      <c r="AE10" s="108" t="str">
        <f t="shared" si="6"/>
        <v>●</v>
      </c>
      <c r="AF10" s="109">
        <v>2</v>
      </c>
      <c r="AG10" s="109" t="s">
        <v>150</v>
      </c>
      <c r="AH10" s="111">
        <v>4</v>
      </c>
      <c r="AI10" s="289">
        <f>COUNTIF(C10:AH11,"○")*3+COUNTIF(C10:AH11,"△")</f>
        <v>30</v>
      </c>
      <c r="AJ10" s="291">
        <f>D10+H10+L10+P10+T10+X10+AB10+AF10+D11+H11+L11+P11+T11+X11+AB11+AF11</f>
        <v>67</v>
      </c>
      <c r="AK10" s="293">
        <f>-(F10+J10+N10+R10+V10+Z10+AD10+AH10+F11+J11+N11+R11+V11+Z11+AD11+AH11)</f>
        <v>-25</v>
      </c>
      <c r="AL10" s="293">
        <f>AJ10+AK10</f>
        <v>42</v>
      </c>
      <c r="AM10" s="295">
        <f>RANK(AI10,$AI$4:$AI$19,0)</f>
        <v>3</v>
      </c>
      <c r="AN10" s="353">
        <v>3</v>
      </c>
    </row>
    <row r="11" spans="1:40" ht="22.5" customHeight="1">
      <c r="A11" s="298"/>
      <c r="B11" s="299"/>
      <c r="C11" s="116" t="str">
        <f t="shared" si="7"/>
        <v>○</v>
      </c>
      <c r="D11" s="113">
        <v>7</v>
      </c>
      <c r="E11" s="114" t="s">
        <v>150</v>
      </c>
      <c r="F11" s="115">
        <v>3</v>
      </c>
      <c r="G11" s="116" t="str">
        <f t="shared" si="0"/>
        <v>●</v>
      </c>
      <c r="H11" s="113">
        <v>0</v>
      </c>
      <c r="I11" s="114" t="s">
        <v>150</v>
      </c>
      <c r="J11" s="115">
        <v>1</v>
      </c>
      <c r="K11" s="116" t="str">
        <f t="shared" si="1"/>
        <v>○</v>
      </c>
      <c r="L11" s="113">
        <v>8</v>
      </c>
      <c r="M11" s="114" t="s">
        <v>150</v>
      </c>
      <c r="N11" s="115">
        <v>4</v>
      </c>
      <c r="O11" s="116" t="str">
        <f t="shared" si="2"/>
        <v/>
      </c>
      <c r="P11" s="113"/>
      <c r="Q11" s="114"/>
      <c r="R11" s="115"/>
      <c r="S11" s="116" t="str">
        <f t="shared" si="3"/>
        <v>○</v>
      </c>
      <c r="T11" s="113">
        <v>5</v>
      </c>
      <c r="U11" s="114" t="s">
        <v>150</v>
      </c>
      <c r="V11" s="115">
        <v>0</v>
      </c>
      <c r="W11" s="116" t="str">
        <f t="shared" si="4"/>
        <v>○</v>
      </c>
      <c r="X11" s="113">
        <v>9</v>
      </c>
      <c r="Y11" s="114" t="s">
        <v>150</v>
      </c>
      <c r="Z11" s="115">
        <v>0</v>
      </c>
      <c r="AA11" s="116" t="str">
        <f t="shared" si="5"/>
        <v>○</v>
      </c>
      <c r="AB11" s="113">
        <v>4</v>
      </c>
      <c r="AC11" s="114" t="s">
        <v>150</v>
      </c>
      <c r="AD11" s="115">
        <v>1</v>
      </c>
      <c r="AE11" s="116" t="str">
        <f t="shared" si="6"/>
        <v>○</v>
      </c>
      <c r="AF11" s="113">
        <v>4</v>
      </c>
      <c r="AG11" s="114" t="s">
        <v>150</v>
      </c>
      <c r="AH11" s="117">
        <v>0</v>
      </c>
      <c r="AI11" s="300"/>
      <c r="AJ11" s="301"/>
      <c r="AK11" s="302"/>
      <c r="AL11" s="302"/>
      <c r="AM11" s="303"/>
      <c r="AN11" s="355"/>
    </row>
    <row r="12" spans="1:40" ht="22.5" customHeight="1">
      <c r="A12" s="359" t="s">
        <v>162</v>
      </c>
      <c r="B12" s="360"/>
      <c r="C12" s="108" t="str">
        <f t="shared" si="7"/>
        <v>●</v>
      </c>
      <c r="D12" s="109">
        <v>0</v>
      </c>
      <c r="E12" s="109" t="s">
        <v>150</v>
      </c>
      <c r="F12" s="110">
        <v>2</v>
      </c>
      <c r="G12" s="108" t="str">
        <f t="shared" si="0"/>
        <v>●</v>
      </c>
      <c r="H12" s="109">
        <v>2</v>
      </c>
      <c r="I12" s="109" t="s">
        <v>150</v>
      </c>
      <c r="J12" s="110">
        <v>4</v>
      </c>
      <c r="K12" s="108" t="str">
        <f t="shared" si="1"/>
        <v>△</v>
      </c>
      <c r="L12" s="109">
        <v>2</v>
      </c>
      <c r="M12" s="109" t="s">
        <v>150</v>
      </c>
      <c r="N12" s="110">
        <v>2</v>
      </c>
      <c r="O12" s="108" t="str">
        <f t="shared" si="2"/>
        <v>●</v>
      </c>
      <c r="P12" s="109">
        <v>2</v>
      </c>
      <c r="Q12" s="109" t="s">
        <v>150</v>
      </c>
      <c r="R12" s="110">
        <v>10</v>
      </c>
      <c r="S12" s="108" t="str">
        <f t="shared" si="3"/>
        <v/>
      </c>
      <c r="T12" s="109"/>
      <c r="U12" s="109"/>
      <c r="V12" s="110"/>
      <c r="W12" s="108" t="str">
        <f t="shared" si="4"/>
        <v>○</v>
      </c>
      <c r="X12" s="109">
        <v>5</v>
      </c>
      <c r="Y12" s="109" t="s">
        <v>150</v>
      </c>
      <c r="Z12" s="110">
        <v>1</v>
      </c>
      <c r="AA12" s="108" t="str">
        <f t="shared" si="5"/>
        <v>○</v>
      </c>
      <c r="AB12" s="109">
        <v>2</v>
      </c>
      <c r="AC12" s="109" t="s">
        <v>150</v>
      </c>
      <c r="AD12" s="110">
        <v>0</v>
      </c>
      <c r="AE12" s="108" t="str">
        <f t="shared" si="6"/>
        <v>△</v>
      </c>
      <c r="AF12" s="109">
        <v>3</v>
      </c>
      <c r="AG12" s="109" t="s">
        <v>150</v>
      </c>
      <c r="AH12" s="111">
        <v>3</v>
      </c>
      <c r="AI12" s="289">
        <f>COUNTIF(C12:AH13,"○")*3+COUNTIF(C12:AH13,"△")</f>
        <v>11</v>
      </c>
      <c r="AJ12" s="291">
        <f>D12+H12+L12+P12+T12+X12+AB12+AF12+D13+H13+L13+P13+T13+X13+AB13+AF13</f>
        <v>23</v>
      </c>
      <c r="AK12" s="293">
        <f>-(F12+J12+N12+R12+V12+Z12+AD12+AH12+F13+J13+N13+R13+V13+Z13+AD13+AH13)</f>
        <v>-63</v>
      </c>
      <c r="AL12" s="293">
        <f>AJ12+AK12</f>
        <v>-40</v>
      </c>
      <c r="AM12" s="295">
        <f>RANK(AI12,$AI$4:$AI$19,0)</f>
        <v>7</v>
      </c>
      <c r="AN12" s="353">
        <v>7</v>
      </c>
    </row>
    <row r="13" spans="1:40" ht="22.5" customHeight="1">
      <c r="A13" s="359"/>
      <c r="B13" s="360"/>
      <c r="C13" s="116" t="str">
        <f t="shared" si="7"/>
        <v>●</v>
      </c>
      <c r="D13" s="113">
        <v>0</v>
      </c>
      <c r="E13" s="114" t="s">
        <v>150</v>
      </c>
      <c r="F13" s="115">
        <v>13</v>
      </c>
      <c r="G13" s="116" t="str">
        <f t="shared" si="0"/>
        <v>●</v>
      </c>
      <c r="H13" s="113">
        <v>0</v>
      </c>
      <c r="I13" s="114" t="s">
        <v>150</v>
      </c>
      <c r="J13" s="115">
        <v>6</v>
      </c>
      <c r="K13" s="116" t="str">
        <f t="shared" si="1"/>
        <v>●</v>
      </c>
      <c r="L13" s="113">
        <v>1</v>
      </c>
      <c r="M13" s="114" t="s">
        <v>150</v>
      </c>
      <c r="N13" s="115">
        <v>5</v>
      </c>
      <c r="O13" s="116" t="str">
        <f t="shared" si="2"/>
        <v>●</v>
      </c>
      <c r="P13" s="113">
        <v>0</v>
      </c>
      <c r="Q13" s="114" t="s">
        <v>150</v>
      </c>
      <c r="R13" s="115">
        <v>5</v>
      </c>
      <c r="S13" s="116" t="str">
        <f t="shared" si="3"/>
        <v/>
      </c>
      <c r="T13" s="113"/>
      <c r="U13" s="114"/>
      <c r="V13" s="115"/>
      <c r="W13" s="116" t="str">
        <f t="shared" si="4"/>
        <v>○</v>
      </c>
      <c r="X13" s="113">
        <v>3</v>
      </c>
      <c r="Y13" s="114" t="s">
        <v>150</v>
      </c>
      <c r="Z13" s="115">
        <v>1</v>
      </c>
      <c r="AA13" s="116" t="str">
        <f t="shared" si="5"/>
        <v>●</v>
      </c>
      <c r="AB13" s="113">
        <v>2</v>
      </c>
      <c r="AC13" s="114" t="s">
        <v>150</v>
      </c>
      <c r="AD13" s="115">
        <v>4</v>
      </c>
      <c r="AE13" s="116" t="str">
        <f t="shared" si="6"/>
        <v>●</v>
      </c>
      <c r="AF13" s="113">
        <v>1</v>
      </c>
      <c r="AG13" s="114" t="s">
        <v>150</v>
      </c>
      <c r="AH13" s="117">
        <v>7</v>
      </c>
      <c r="AI13" s="300"/>
      <c r="AJ13" s="301"/>
      <c r="AK13" s="302"/>
      <c r="AL13" s="302"/>
      <c r="AM13" s="303"/>
      <c r="AN13" s="355"/>
    </row>
    <row r="14" spans="1:40" ht="22.5" customHeight="1">
      <c r="A14" s="285" t="s">
        <v>163</v>
      </c>
      <c r="B14" s="286"/>
      <c r="C14" s="108" t="str">
        <f t="shared" si="7"/>
        <v>●</v>
      </c>
      <c r="D14" s="109">
        <v>2</v>
      </c>
      <c r="E14" s="109" t="s">
        <v>150</v>
      </c>
      <c r="F14" s="110">
        <v>5</v>
      </c>
      <c r="G14" s="108" t="str">
        <f t="shared" si="0"/>
        <v>●</v>
      </c>
      <c r="H14" s="109">
        <v>0</v>
      </c>
      <c r="I14" s="109" t="s">
        <v>150</v>
      </c>
      <c r="J14" s="110">
        <v>3</v>
      </c>
      <c r="K14" s="108" t="str">
        <f t="shared" si="1"/>
        <v>○</v>
      </c>
      <c r="L14" s="109">
        <v>4</v>
      </c>
      <c r="M14" s="109" t="s">
        <v>150</v>
      </c>
      <c r="N14" s="110">
        <v>3</v>
      </c>
      <c r="O14" s="108" t="str">
        <f t="shared" si="2"/>
        <v>●</v>
      </c>
      <c r="P14" s="109">
        <v>0</v>
      </c>
      <c r="Q14" s="109" t="s">
        <v>150</v>
      </c>
      <c r="R14" s="110">
        <v>6</v>
      </c>
      <c r="S14" s="108" t="str">
        <f t="shared" si="3"/>
        <v>●</v>
      </c>
      <c r="T14" s="109">
        <v>1</v>
      </c>
      <c r="U14" s="109" t="s">
        <v>150</v>
      </c>
      <c r="V14" s="110">
        <v>5</v>
      </c>
      <c r="W14" s="108" t="str">
        <f t="shared" si="4"/>
        <v/>
      </c>
      <c r="X14" s="109"/>
      <c r="Y14" s="109"/>
      <c r="Z14" s="110"/>
      <c r="AA14" s="108" t="str">
        <f t="shared" si="5"/>
        <v>●</v>
      </c>
      <c r="AB14" s="109">
        <v>2</v>
      </c>
      <c r="AC14" s="109" t="s">
        <v>150</v>
      </c>
      <c r="AD14" s="110">
        <v>3</v>
      </c>
      <c r="AE14" s="108" t="str">
        <f t="shared" si="6"/>
        <v>○</v>
      </c>
      <c r="AF14" s="109">
        <v>5</v>
      </c>
      <c r="AG14" s="109" t="s">
        <v>150</v>
      </c>
      <c r="AH14" s="111">
        <v>4</v>
      </c>
      <c r="AI14" s="289">
        <f>COUNTIF(C14:AH15,"○")*3+COUNTIF(C14:AH15,"△")</f>
        <v>6</v>
      </c>
      <c r="AJ14" s="291">
        <f>D14+H14+L14+P14+T14+X14+AB14+AF14+D15+H15+L15+P15+T15+X15+AB15+AF15</f>
        <v>18</v>
      </c>
      <c r="AK14" s="293">
        <f>-(F14+J14+N14+R14+V14+Z14+AD14+AH14+F15+J15+N15+R15+V15+Z15+AD15+AH15)</f>
        <v>-74</v>
      </c>
      <c r="AL14" s="293">
        <f>AJ14+AK14</f>
        <v>-56</v>
      </c>
      <c r="AM14" s="295">
        <f>RANK(AI14,$AI$4:$AI$19,0)</f>
        <v>8</v>
      </c>
      <c r="AN14" s="353">
        <v>8</v>
      </c>
    </row>
    <row r="15" spans="1:40" ht="22.5" customHeight="1">
      <c r="A15" s="298"/>
      <c r="B15" s="299"/>
      <c r="C15" s="116" t="str">
        <f t="shared" si="7"/>
        <v>●</v>
      </c>
      <c r="D15" s="113">
        <v>0</v>
      </c>
      <c r="E15" s="114" t="s">
        <v>150</v>
      </c>
      <c r="F15" s="115">
        <v>18</v>
      </c>
      <c r="G15" s="116" t="str">
        <f t="shared" si="0"/>
        <v>●</v>
      </c>
      <c r="H15" s="113">
        <v>0</v>
      </c>
      <c r="I15" s="114" t="s">
        <v>150</v>
      </c>
      <c r="J15" s="115">
        <v>4</v>
      </c>
      <c r="K15" s="116" t="str">
        <f t="shared" si="1"/>
        <v>●</v>
      </c>
      <c r="L15" s="113">
        <v>1</v>
      </c>
      <c r="M15" s="114" t="s">
        <v>150</v>
      </c>
      <c r="N15" s="115">
        <v>4</v>
      </c>
      <c r="O15" s="116" t="str">
        <f t="shared" si="2"/>
        <v>●</v>
      </c>
      <c r="P15" s="113">
        <v>0</v>
      </c>
      <c r="Q15" s="114" t="s">
        <v>150</v>
      </c>
      <c r="R15" s="115">
        <v>9</v>
      </c>
      <c r="S15" s="116" t="str">
        <f t="shared" si="3"/>
        <v>●</v>
      </c>
      <c r="T15" s="113">
        <v>1</v>
      </c>
      <c r="U15" s="114" t="s">
        <v>150</v>
      </c>
      <c r="V15" s="115">
        <v>3</v>
      </c>
      <c r="W15" s="116" t="str">
        <f t="shared" si="4"/>
        <v/>
      </c>
      <c r="X15" s="113"/>
      <c r="Y15" s="114"/>
      <c r="Z15" s="115"/>
      <c r="AA15" s="116" t="str">
        <f t="shared" si="5"/>
        <v>●</v>
      </c>
      <c r="AB15" s="113">
        <v>2</v>
      </c>
      <c r="AC15" s="114" t="s">
        <v>150</v>
      </c>
      <c r="AD15" s="115">
        <v>4</v>
      </c>
      <c r="AE15" s="116" t="str">
        <f t="shared" si="6"/>
        <v>●</v>
      </c>
      <c r="AF15" s="113">
        <v>0</v>
      </c>
      <c r="AG15" s="114" t="s">
        <v>150</v>
      </c>
      <c r="AH15" s="117">
        <v>3</v>
      </c>
      <c r="AI15" s="300"/>
      <c r="AJ15" s="301"/>
      <c r="AK15" s="302"/>
      <c r="AL15" s="302"/>
      <c r="AM15" s="303"/>
      <c r="AN15" s="355"/>
    </row>
    <row r="16" spans="1:40" ht="22.5" customHeight="1">
      <c r="A16" s="359" t="s">
        <v>164</v>
      </c>
      <c r="B16" s="360"/>
      <c r="C16" s="108" t="str">
        <f t="shared" si="7"/>
        <v>●</v>
      </c>
      <c r="D16" s="109">
        <v>0</v>
      </c>
      <c r="E16" s="109" t="s">
        <v>150</v>
      </c>
      <c r="F16" s="110">
        <v>3</v>
      </c>
      <c r="G16" s="108" t="str">
        <f t="shared" si="0"/>
        <v>●</v>
      </c>
      <c r="H16" s="109">
        <v>0</v>
      </c>
      <c r="I16" s="109" t="s">
        <v>150</v>
      </c>
      <c r="J16" s="110">
        <v>5</v>
      </c>
      <c r="K16" s="108" t="str">
        <f t="shared" si="1"/>
        <v>●</v>
      </c>
      <c r="L16" s="109">
        <v>3</v>
      </c>
      <c r="M16" s="109" t="s">
        <v>150</v>
      </c>
      <c r="N16" s="110">
        <v>4</v>
      </c>
      <c r="O16" s="108" t="str">
        <f t="shared" si="2"/>
        <v>●</v>
      </c>
      <c r="P16" s="109">
        <v>2</v>
      </c>
      <c r="Q16" s="109" t="s">
        <v>150</v>
      </c>
      <c r="R16" s="110">
        <v>6</v>
      </c>
      <c r="S16" s="108" t="str">
        <f t="shared" si="3"/>
        <v>●</v>
      </c>
      <c r="T16" s="109">
        <v>0</v>
      </c>
      <c r="U16" s="109" t="s">
        <v>150</v>
      </c>
      <c r="V16" s="110">
        <v>2</v>
      </c>
      <c r="W16" s="108" t="str">
        <f t="shared" si="4"/>
        <v>○</v>
      </c>
      <c r="X16" s="109">
        <v>3</v>
      </c>
      <c r="Y16" s="109" t="s">
        <v>150</v>
      </c>
      <c r="Z16" s="110">
        <v>2</v>
      </c>
      <c r="AA16" s="108" t="str">
        <f t="shared" si="5"/>
        <v/>
      </c>
      <c r="AB16" s="109"/>
      <c r="AC16" s="109"/>
      <c r="AD16" s="110"/>
      <c r="AE16" s="108" t="str">
        <f t="shared" si="6"/>
        <v>○</v>
      </c>
      <c r="AF16" s="109">
        <v>1</v>
      </c>
      <c r="AG16" s="109" t="s">
        <v>150</v>
      </c>
      <c r="AH16" s="111">
        <v>0</v>
      </c>
      <c r="AI16" s="289">
        <f>COUNTIF(C16:AH17,"○")*3+COUNTIF(C16:AH17,"△")</f>
        <v>15</v>
      </c>
      <c r="AJ16" s="291">
        <f>D16+H16+L16+P16+T16+X16+AB16+AF16+D17+H17+L17+P17+T17+X17+AB17+AF17</f>
        <v>22</v>
      </c>
      <c r="AK16" s="293">
        <f>-(F16+J16+N16+R16+V16+Z16+AD16+AH16+F17+J17+N17+R17+V17+Z17+AD17+AH17)</f>
        <v>-48</v>
      </c>
      <c r="AL16" s="293">
        <f>AJ16+AK16</f>
        <v>-26</v>
      </c>
      <c r="AM16" s="295">
        <f>RANK(AI16,$AI$4:$AI$19,0)</f>
        <v>5</v>
      </c>
      <c r="AN16" s="353">
        <v>5</v>
      </c>
    </row>
    <row r="17" spans="1:40" ht="22.5" customHeight="1">
      <c r="A17" s="359"/>
      <c r="B17" s="360"/>
      <c r="C17" s="116" t="str">
        <f t="shared" si="7"/>
        <v>●</v>
      </c>
      <c r="D17" s="113">
        <v>1</v>
      </c>
      <c r="E17" s="114" t="s">
        <v>150</v>
      </c>
      <c r="F17" s="115">
        <v>5</v>
      </c>
      <c r="G17" s="116" t="str">
        <f t="shared" si="0"/>
        <v>●</v>
      </c>
      <c r="H17" s="113">
        <v>0</v>
      </c>
      <c r="I17" s="114" t="s">
        <v>150</v>
      </c>
      <c r="J17" s="115">
        <v>9</v>
      </c>
      <c r="K17" s="116" t="str">
        <f t="shared" si="1"/>
        <v>●</v>
      </c>
      <c r="L17" s="113">
        <v>0</v>
      </c>
      <c r="M17" s="114" t="s">
        <v>150</v>
      </c>
      <c r="N17" s="115">
        <v>4</v>
      </c>
      <c r="O17" s="116" t="str">
        <f t="shared" si="2"/>
        <v>●</v>
      </c>
      <c r="P17" s="113">
        <v>1</v>
      </c>
      <c r="Q17" s="114" t="s">
        <v>150</v>
      </c>
      <c r="R17" s="115">
        <v>4</v>
      </c>
      <c r="S17" s="116" t="str">
        <f t="shared" si="3"/>
        <v>○</v>
      </c>
      <c r="T17" s="113">
        <v>4</v>
      </c>
      <c r="U17" s="114" t="s">
        <v>150</v>
      </c>
      <c r="V17" s="115">
        <v>2</v>
      </c>
      <c r="W17" s="116" t="str">
        <f t="shared" si="4"/>
        <v>○</v>
      </c>
      <c r="X17" s="113">
        <v>4</v>
      </c>
      <c r="Y17" s="114" t="s">
        <v>150</v>
      </c>
      <c r="Z17" s="115">
        <v>2</v>
      </c>
      <c r="AA17" s="116" t="str">
        <f t="shared" si="5"/>
        <v/>
      </c>
      <c r="AB17" s="113"/>
      <c r="AC17" s="114"/>
      <c r="AD17" s="115"/>
      <c r="AE17" s="116" t="str">
        <f t="shared" si="6"/>
        <v>○</v>
      </c>
      <c r="AF17" s="113">
        <v>3</v>
      </c>
      <c r="AG17" s="114" t="s">
        <v>150</v>
      </c>
      <c r="AH17" s="117">
        <v>0</v>
      </c>
      <c r="AI17" s="300"/>
      <c r="AJ17" s="301"/>
      <c r="AK17" s="302"/>
      <c r="AL17" s="302"/>
      <c r="AM17" s="303"/>
      <c r="AN17" s="355"/>
    </row>
    <row r="18" spans="1:40" ht="22.5" customHeight="1">
      <c r="A18" s="285" t="s">
        <v>165</v>
      </c>
      <c r="B18" s="286"/>
      <c r="C18" s="108" t="str">
        <f t="shared" si="7"/>
        <v>●</v>
      </c>
      <c r="D18" s="109">
        <v>1</v>
      </c>
      <c r="E18" s="109" t="s">
        <v>150</v>
      </c>
      <c r="F18" s="110">
        <v>6</v>
      </c>
      <c r="G18" s="108" t="str">
        <f t="shared" si="0"/>
        <v>●</v>
      </c>
      <c r="H18" s="109">
        <v>0</v>
      </c>
      <c r="I18" s="109" t="s">
        <v>150</v>
      </c>
      <c r="J18" s="110">
        <v>6</v>
      </c>
      <c r="K18" s="108" t="str">
        <f t="shared" si="1"/>
        <v>○</v>
      </c>
      <c r="L18" s="109">
        <v>10</v>
      </c>
      <c r="M18" s="109" t="s">
        <v>150</v>
      </c>
      <c r="N18" s="110">
        <v>0</v>
      </c>
      <c r="O18" s="108" t="str">
        <f t="shared" si="2"/>
        <v>○</v>
      </c>
      <c r="P18" s="109">
        <v>4</v>
      </c>
      <c r="Q18" s="109" t="s">
        <v>150</v>
      </c>
      <c r="R18" s="110">
        <v>2</v>
      </c>
      <c r="S18" s="108" t="str">
        <f t="shared" si="3"/>
        <v>△</v>
      </c>
      <c r="T18" s="109">
        <v>3</v>
      </c>
      <c r="U18" s="109" t="s">
        <v>150</v>
      </c>
      <c r="V18" s="110">
        <v>3</v>
      </c>
      <c r="W18" s="108" t="str">
        <f t="shared" si="4"/>
        <v>●</v>
      </c>
      <c r="X18" s="109">
        <v>4</v>
      </c>
      <c r="Y18" s="109" t="s">
        <v>150</v>
      </c>
      <c r="Z18" s="110">
        <v>5</v>
      </c>
      <c r="AA18" s="108" t="str">
        <f t="shared" si="5"/>
        <v>●</v>
      </c>
      <c r="AB18" s="109">
        <v>0</v>
      </c>
      <c r="AC18" s="109" t="s">
        <v>150</v>
      </c>
      <c r="AD18" s="110">
        <v>1</v>
      </c>
      <c r="AE18" s="108" t="str">
        <f t="shared" si="6"/>
        <v/>
      </c>
      <c r="AF18" s="109"/>
      <c r="AG18" s="109"/>
      <c r="AH18" s="111"/>
      <c r="AI18" s="289">
        <f>COUNTIF(C18:AH19,"○")*3+COUNTIF(C18:AH19,"△")</f>
        <v>13</v>
      </c>
      <c r="AJ18" s="291">
        <f>D18+H18+L18+P18+T18+X18+AB18+AF18+D19+H19+L19+P19+T19+X19+AB19+AF19</f>
        <v>38</v>
      </c>
      <c r="AK18" s="293">
        <f>-(F18+J18+N18+R18+V18+Z18+AD18+AH18+F19+J19+N19+R19+V19+Z19+AD19+AH19)</f>
        <v>-58</v>
      </c>
      <c r="AL18" s="293">
        <f>AJ18+AK18</f>
        <v>-20</v>
      </c>
      <c r="AM18" s="295">
        <f>RANK(AI18,$AI$4:$AI$19,0)</f>
        <v>6</v>
      </c>
      <c r="AN18" s="353">
        <v>6</v>
      </c>
    </row>
    <row r="19" spans="1:40" ht="22.5" customHeight="1" thickBot="1">
      <c r="A19" s="287"/>
      <c r="B19" s="288"/>
      <c r="C19" s="118" t="str">
        <f t="shared" si="7"/>
        <v>●</v>
      </c>
      <c r="D19" s="119">
        <v>1</v>
      </c>
      <c r="E19" s="120" t="s">
        <v>150</v>
      </c>
      <c r="F19" s="120">
        <v>14</v>
      </c>
      <c r="G19" s="118" t="str">
        <f t="shared" si="0"/>
        <v>●</v>
      </c>
      <c r="H19" s="119">
        <v>2</v>
      </c>
      <c r="I19" s="120" t="s">
        <v>150</v>
      </c>
      <c r="J19" s="120">
        <v>6</v>
      </c>
      <c r="K19" s="118" t="str">
        <f t="shared" si="1"/>
        <v>●</v>
      </c>
      <c r="L19" s="119">
        <v>3</v>
      </c>
      <c r="M19" s="120" t="s">
        <v>150</v>
      </c>
      <c r="N19" s="120">
        <v>7</v>
      </c>
      <c r="O19" s="118" t="str">
        <f t="shared" si="2"/>
        <v>●</v>
      </c>
      <c r="P19" s="119">
        <v>0</v>
      </c>
      <c r="Q19" s="120" t="s">
        <v>150</v>
      </c>
      <c r="R19" s="120">
        <v>4</v>
      </c>
      <c r="S19" s="118" t="str">
        <f t="shared" si="3"/>
        <v>○</v>
      </c>
      <c r="T19" s="119">
        <v>7</v>
      </c>
      <c r="U19" s="120" t="s">
        <v>150</v>
      </c>
      <c r="V19" s="120">
        <v>1</v>
      </c>
      <c r="W19" s="118" t="str">
        <f t="shared" si="4"/>
        <v>○</v>
      </c>
      <c r="X19" s="119">
        <v>3</v>
      </c>
      <c r="Y19" s="120" t="s">
        <v>150</v>
      </c>
      <c r="Z19" s="120">
        <v>0</v>
      </c>
      <c r="AA19" s="118" t="str">
        <f t="shared" si="5"/>
        <v>●</v>
      </c>
      <c r="AB19" s="119">
        <v>0</v>
      </c>
      <c r="AC19" s="120" t="s">
        <v>150</v>
      </c>
      <c r="AD19" s="120">
        <v>3</v>
      </c>
      <c r="AE19" s="118" t="str">
        <f t="shared" si="6"/>
        <v/>
      </c>
      <c r="AF19" s="119"/>
      <c r="AG19" s="120"/>
      <c r="AH19" s="121"/>
      <c r="AI19" s="290"/>
      <c r="AJ19" s="292"/>
      <c r="AK19" s="294"/>
      <c r="AL19" s="294"/>
      <c r="AM19" s="296"/>
      <c r="AN19" s="354"/>
    </row>
    <row r="20" spans="1:40">
      <c r="A20" s="122"/>
      <c r="B20" s="122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2"/>
      <c r="AJ20" s="123"/>
      <c r="AK20" s="123"/>
      <c r="AL20" s="123"/>
      <c r="AM20" s="124"/>
      <c r="AN20" s="124"/>
    </row>
    <row r="21" spans="1:40">
      <c r="A21" s="122"/>
      <c r="B21" s="122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2"/>
      <c r="AJ21" s="123"/>
      <c r="AK21" s="123"/>
      <c r="AL21" s="123"/>
      <c r="AM21" s="124"/>
      <c r="AN21" s="124"/>
    </row>
  </sheetData>
  <mergeCells count="71">
    <mergeCell ref="W2:Z3"/>
    <mergeCell ref="AA2:AD3"/>
    <mergeCell ref="AI2:AI3"/>
    <mergeCell ref="AJ2:AJ3"/>
    <mergeCell ref="A1:AN1"/>
    <mergeCell ref="AE2:AH3"/>
    <mergeCell ref="C2:F3"/>
    <mergeCell ref="G2:J3"/>
    <mergeCell ref="K2:N3"/>
    <mergeCell ref="O2:R3"/>
    <mergeCell ref="S2:V3"/>
    <mergeCell ref="AJ4:AJ5"/>
    <mergeCell ref="A6:B7"/>
    <mergeCell ref="AI6:AI7"/>
    <mergeCell ref="AJ6:AJ7"/>
    <mergeCell ref="A4:B5"/>
    <mergeCell ref="AI4:AI5"/>
    <mergeCell ref="AJ8:AJ9"/>
    <mergeCell ref="A10:B11"/>
    <mergeCell ref="AI10:AI11"/>
    <mergeCell ref="AJ10:AJ11"/>
    <mergeCell ref="A8:B9"/>
    <mergeCell ref="AI8:AI9"/>
    <mergeCell ref="AJ16:AJ17"/>
    <mergeCell ref="A16:B17"/>
    <mergeCell ref="AI16:AI17"/>
    <mergeCell ref="AJ12:AJ13"/>
    <mergeCell ref="A14:B15"/>
    <mergeCell ref="AI14:AI15"/>
    <mergeCell ref="AJ14:AJ15"/>
    <mergeCell ref="A12:B13"/>
    <mergeCell ref="AI12:AI13"/>
    <mergeCell ref="AK4:AK5"/>
    <mergeCell ref="AL4:AL5"/>
    <mergeCell ref="AM4:AM5"/>
    <mergeCell ref="AN4:AN5"/>
    <mergeCell ref="AK2:AK3"/>
    <mergeCell ref="AL2:AL3"/>
    <mergeCell ref="AM2:AM3"/>
    <mergeCell ref="AN2:AN3"/>
    <mergeCell ref="AK8:AK9"/>
    <mergeCell ref="AL8:AL9"/>
    <mergeCell ref="AM8:AM9"/>
    <mergeCell ref="AN8:AN9"/>
    <mergeCell ref="AK6:AK7"/>
    <mergeCell ref="AL6:AL7"/>
    <mergeCell ref="AM6:AM7"/>
    <mergeCell ref="AN6:AN7"/>
    <mergeCell ref="AK12:AK13"/>
    <mergeCell ref="AL12:AL13"/>
    <mergeCell ref="AM12:AM13"/>
    <mergeCell ref="AN12:AN13"/>
    <mergeCell ref="AK10:AK11"/>
    <mergeCell ref="AL10:AL11"/>
    <mergeCell ref="AM10:AM11"/>
    <mergeCell ref="AN10:AN11"/>
    <mergeCell ref="AK16:AK17"/>
    <mergeCell ref="AL16:AL17"/>
    <mergeCell ref="AM16:AM17"/>
    <mergeCell ref="AN16:AN17"/>
    <mergeCell ref="AK14:AK15"/>
    <mergeCell ref="AL14:AL15"/>
    <mergeCell ref="AM14:AM15"/>
    <mergeCell ref="AN14:AN15"/>
    <mergeCell ref="AM18:AM19"/>
    <mergeCell ref="AN18:AN19"/>
    <mergeCell ref="A18:B19"/>
    <mergeCell ref="AI18:AI19"/>
    <mergeCell ref="AJ18:AJ19"/>
    <mergeCell ref="AK18:AK19"/>
    <mergeCell ref="AL18:AL1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"/>
  <sheetViews>
    <sheetView view="pageBreakPreview" zoomScale="60" zoomScaleNormal="80" workbookViewId="0">
      <selection activeCell="AX13" sqref="AX13"/>
    </sheetView>
  </sheetViews>
  <sheetFormatPr defaultColWidth="2.625" defaultRowHeight="13.5"/>
  <cols>
    <col min="1" max="2" width="4.5" style="43" customWidth="1"/>
    <col min="3" max="34" width="2.625" style="43"/>
    <col min="35" max="40" width="5.625" style="43" customWidth="1"/>
    <col min="41" max="16384" width="2.625" style="43"/>
  </cols>
  <sheetData>
    <row r="1" spans="1:40" ht="42.75" thickBot="1">
      <c r="A1" s="387" t="s">
        <v>192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X1" s="387"/>
      <c r="Y1" s="387"/>
      <c r="Z1" s="387"/>
      <c r="AA1" s="387"/>
      <c r="AB1" s="387"/>
      <c r="AC1" s="387"/>
      <c r="AD1" s="387"/>
      <c r="AE1" s="387"/>
      <c r="AF1" s="387"/>
      <c r="AG1" s="387"/>
      <c r="AH1" s="387"/>
      <c r="AI1" s="387"/>
      <c r="AJ1" s="387"/>
      <c r="AK1" s="387"/>
      <c r="AL1" s="387"/>
      <c r="AM1" s="387"/>
      <c r="AN1" s="387"/>
    </row>
    <row r="2" spans="1:40" ht="27" customHeight="1">
      <c r="A2" s="141"/>
      <c r="B2" s="142" t="s">
        <v>81</v>
      </c>
      <c r="C2" s="277" t="s">
        <v>217</v>
      </c>
      <c r="D2" s="278"/>
      <c r="E2" s="278"/>
      <c r="F2" s="279"/>
      <c r="G2" s="277" t="s">
        <v>218</v>
      </c>
      <c r="H2" s="278"/>
      <c r="I2" s="278"/>
      <c r="J2" s="278"/>
      <c r="K2" s="277" t="s">
        <v>219</v>
      </c>
      <c r="L2" s="278"/>
      <c r="M2" s="278"/>
      <c r="N2" s="278"/>
      <c r="O2" s="277" t="s">
        <v>220</v>
      </c>
      <c r="P2" s="278"/>
      <c r="Q2" s="278"/>
      <c r="R2" s="278"/>
      <c r="S2" s="277" t="s">
        <v>221</v>
      </c>
      <c r="T2" s="278"/>
      <c r="U2" s="278"/>
      <c r="V2" s="278"/>
      <c r="W2" s="277" t="s">
        <v>222</v>
      </c>
      <c r="X2" s="278"/>
      <c r="Y2" s="278"/>
      <c r="Z2" s="278"/>
      <c r="AA2" s="277" t="s">
        <v>223</v>
      </c>
      <c r="AB2" s="278"/>
      <c r="AC2" s="278"/>
      <c r="AD2" s="278"/>
      <c r="AE2" s="277" t="s">
        <v>224</v>
      </c>
      <c r="AF2" s="278"/>
      <c r="AG2" s="278"/>
      <c r="AH2" s="310"/>
      <c r="AI2" s="365" t="s">
        <v>83</v>
      </c>
      <c r="AJ2" s="363" t="s">
        <v>84</v>
      </c>
      <c r="AK2" s="363" t="s">
        <v>85</v>
      </c>
      <c r="AL2" s="363" t="s">
        <v>86</v>
      </c>
      <c r="AM2" s="367" t="s">
        <v>87</v>
      </c>
      <c r="AN2" s="369" t="s">
        <v>88</v>
      </c>
    </row>
    <row r="3" spans="1:40" ht="27" customHeight="1">
      <c r="A3" s="143" t="s">
        <v>89</v>
      </c>
      <c r="B3" s="144"/>
      <c r="C3" s="280"/>
      <c r="D3" s="281"/>
      <c r="E3" s="281"/>
      <c r="F3" s="282"/>
      <c r="G3" s="280"/>
      <c r="H3" s="281"/>
      <c r="I3" s="281"/>
      <c r="J3" s="281"/>
      <c r="K3" s="280"/>
      <c r="L3" s="281"/>
      <c r="M3" s="281"/>
      <c r="N3" s="281"/>
      <c r="O3" s="280"/>
      <c r="P3" s="281"/>
      <c r="Q3" s="281"/>
      <c r="R3" s="281"/>
      <c r="S3" s="280"/>
      <c r="T3" s="281"/>
      <c r="U3" s="281"/>
      <c r="V3" s="281"/>
      <c r="W3" s="280"/>
      <c r="X3" s="281"/>
      <c r="Y3" s="281"/>
      <c r="Z3" s="281"/>
      <c r="AA3" s="280"/>
      <c r="AB3" s="281"/>
      <c r="AC3" s="281"/>
      <c r="AD3" s="281"/>
      <c r="AE3" s="280"/>
      <c r="AF3" s="281"/>
      <c r="AG3" s="281"/>
      <c r="AH3" s="311"/>
      <c r="AI3" s="366"/>
      <c r="AJ3" s="364"/>
      <c r="AK3" s="364"/>
      <c r="AL3" s="364"/>
      <c r="AM3" s="368"/>
      <c r="AN3" s="370"/>
    </row>
    <row r="4" spans="1:40" ht="27" customHeight="1">
      <c r="A4" s="285" t="s">
        <v>225</v>
      </c>
      <c r="B4" s="286"/>
      <c r="C4" s="371"/>
      <c r="D4" s="372"/>
      <c r="E4" s="138"/>
      <c r="F4" s="139"/>
      <c r="G4" s="137" t="str">
        <f t="shared" ref="G4:G19" si="0">IF(H4="","",IF(H4=J4,"△",IF(H4&gt;J4,"○","●")))</f>
        <v>●</v>
      </c>
      <c r="H4" s="138">
        <v>1</v>
      </c>
      <c r="I4" s="138" t="s">
        <v>90</v>
      </c>
      <c r="J4" s="139">
        <v>6</v>
      </c>
      <c r="K4" s="137" t="str">
        <f t="shared" ref="K4:K19" si="1">IF(L4="","",IF(L4=N4,"△",IF(L4&gt;N4,"○","●")))</f>
        <v>●</v>
      </c>
      <c r="L4" s="138">
        <v>2</v>
      </c>
      <c r="M4" s="138" t="s">
        <v>90</v>
      </c>
      <c r="N4" s="139">
        <v>7</v>
      </c>
      <c r="O4" s="137" t="str">
        <f t="shared" ref="O4:O19" si="2">IF(P4="","",IF(P4=R4,"△",IF(P4&gt;R4,"○","●")))</f>
        <v>●</v>
      </c>
      <c r="P4" s="138">
        <v>0</v>
      </c>
      <c r="Q4" s="138" t="s">
        <v>90</v>
      </c>
      <c r="R4" s="139">
        <v>7</v>
      </c>
      <c r="S4" s="137" t="str">
        <f t="shared" ref="S4:S19" si="3">IF(T4="","",IF(T4=V4,"△",IF(T4&gt;V4,"○","●")))</f>
        <v>●</v>
      </c>
      <c r="T4" s="138">
        <v>0</v>
      </c>
      <c r="U4" s="138" t="s">
        <v>90</v>
      </c>
      <c r="V4" s="139">
        <v>3</v>
      </c>
      <c r="W4" s="137" t="str">
        <f t="shared" ref="W4:W19" si="4">IF(X4="","",IF(X4=Z4,"△",IF(X4&gt;Z4,"○","●")))</f>
        <v>●</v>
      </c>
      <c r="X4" s="138">
        <v>2</v>
      </c>
      <c r="Y4" s="138" t="s">
        <v>90</v>
      </c>
      <c r="Z4" s="139">
        <v>4</v>
      </c>
      <c r="AA4" s="137" t="str">
        <f t="shared" ref="AA4:AA19" si="5">IF(AB4="","",IF(AB4=AD4,"△",IF(AB4&gt;AD4,"○","●")))</f>
        <v>○</v>
      </c>
      <c r="AB4" s="138">
        <v>4</v>
      </c>
      <c r="AC4" s="138" t="s">
        <v>90</v>
      </c>
      <c r="AD4" s="139">
        <v>1</v>
      </c>
      <c r="AE4" s="137" t="str">
        <f t="shared" ref="AE4:AE19" si="6">IF(AF4="","",IF(AF4=AH4,"△",IF(AF4&gt;AH4,"○","●")))</f>
        <v>△</v>
      </c>
      <c r="AF4" s="138">
        <v>2</v>
      </c>
      <c r="AG4" s="138" t="s">
        <v>90</v>
      </c>
      <c r="AH4" s="140">
        <v>2</v>
      </c>
      <c r="AI4" s="373">
        <f>COUNTIF(C4:AH5,"○")*3+COUNTIF(C4:AH5,"△")</f>
        <v>19</v>
      </c>
      <c r="AJ4" s="375">
        <f>D4+H4+L4+P4+T4+X4+AB4+AF4+D5+H5+L5+P5+T5+X5+AB5+AF5</f>
        <v>40</v>
      </c>
      <c r="AK4" s="377">
        <f>-(F4+J4+N4+R4+V4+Z4+AD4+AH4+F5+J5+N5+R5+V5+Z5+AD5+AH5)</f>
        <v>-48</v>
      </c>
      <c r="AL4" s="377">
        <f>AJ4+AK4</f>
        <v>-8</v>
      </c>
      <c r="AM4" s="379">
        <f>RANK(AI4,$AI$4:$AI$19,0)</f>
        <v>4</v>
      </c>
      <c r="AN4" s="165"/>
    </row>
    <row r="5" spans="1:40" ht="27" customHeight="1">
      <c r="A5" s="298"/>
      <c r="B5" s="299"/>
      <c r="C5" s="112"/>
      <c r="D5" s="113"/>
      <c r="E5" s="381"/>
      <c r="F5" s="382"/>
      <c r="G5" s="116" t="str">
        <f t="shared" si="0"/>
        <v>●</v>
      </c>
      <c r="H5" s="113">
        <v>1</v>
      </c>
      <c r="I5" s="114" t="s">
        <v>90</v>
      </c>
      <c r="J5" s="115">
        <v>12</v>
      </c>
      <c r="K5" s="116" t="str">
        <f t="shared" si="1"/>
        <v>●</v>
      </c>
      <c r="L5" s="113">
        <v>1</v>
      </c>
      <c r="M5" s="114" t="s">
        <v>90</v>
      </c>
      <c r="N5" s="115">
        <v>2</v>
      </c>
      <c r="O5" s="116" t="str">
        <f t="shared" si="2"/>
        <v>○</v>
      </c>
      <c r="P5" s="113">
        <v>4</v>
      </c>
      <c r="Q5" s="114" t="s">
        <v>90</v>
      </c>
      <c r="R5" s="115">
        <v>2</v>
      </c>
      <c r="S5" s="116" t="str">
        <f t="shared" si="3"/>
        <v>○</v>
      </c>
      <c r="T5" s="113">
        <v>12</v>
      </c>
      <c r="U5" s="114" t="s">
        <v>90</v>
      </c>
      <c r="V5" s="115">
        <v>0</v>
      </c>
      <c r="W5" s="116" t="str">
        <f t="shared" si="4"/>
        <v>○</v>
      </c>
      <c r="X5" s="113">
        <v>5</v>
      </c>
      <c r="Y5" s="114" t="s">
        <v>90</v>
      </c>
      <c r="Z5" s="115">
        <v>1</v>
      </c>
      <c r="AA5" s="116" t="str">
        <f t="shared" si="5"/>
        <v>○</v>
      </c>
      <c r="AB5" s="113">
        <v>5</v>
      </c>
      <c r="AC5" s="114" t="s">
        <v>90</v>
      </c>
      <c r="AD5" s="115">
        <v>1</v>
      </c>
      <c r="AE5" s="116" t="str">
        <f t="shared" si="6"/>
        <v>○</v>
      </c>
      <c r="AF5" s="113">
        <v>1</v>
      </c>
      <c r="AG5" s="114" t="s">
        <v>90</v>
      </c>
      <c r="AH5" s="117">
        <v>0</v>
      </c>
      <c r="AI5" s="374"/>
      <c r="AJ5" s="376"/>
      <c r="AK5" s="378"/>
      <c r="AL5" s="378"/>
      <c r="AM5" s="380"/>
      <c r="AN5" s="166"/>
    </row>
    <row r="6" spans="1:40" ht="27" customHeight="1">
      <c r="A6" s="285" t="s">
        <v>218</v>
      </c>
      <c r="B6" s="286"/>
      <c r="C6" s="137" t="str">
        <f t="shared" ref="C6:C19" si="7">IF(D6="","",IF(D6=F6,"△",IF(D6&gt;F6,"○","●")))</f>
        <v>○</v>
      </c>
      <c r="D6" s="138">
        <v>6</v>
      </c>
      <c r="E6" s="138" t="s">
        <v>90</v>
      </c>
      <c r="F6" s="139">
        <v>1</v>
      </c>
      <c r="G6" s="371"/>
      <c r="H6" s="372"/>
      <c r="I6" s="138"/>
      <c r="J6" s="139"/>
      <c r="K6" s="137" t="str">
        <f t="shared" si="1"/>
        <v>○</v>
      </c>
      <c r="L6" s="138">
        <v>4</v>
      </c>
      <c r="M6" s="138" t="s">
        <v>90</v>
      </c>
      <c r="N6" s="139">
        <v>0</v>
      </c>
      <c r="O6" s="137" t="str">
        <f t="shared" si="2"/>
        <v>○</v>
      </c>
      <c r="P6" s="138">
        <v>4</v>
      </c>
      <c r="Q6" s="138" t="s">
        <v>90</v>
      </c>
      <c r="R6" s="139">
        <v>2</v>
      </c>
      <c r="S6" s="137" t="str">
        <f t="shared" si="3"/>
        <v>○</v>
      </c>
      <c r="T6" s="138">
        <v>5</v>
      </c>
      <c r="U6" s="138" t="s">
        <v>90</v>
      </c>
      <c r="V6" s="139">
        <v>1</v>
      </c>
      <c r="W6" s="137" t="str">
        <f t="shared" si="4"/>
        <v>○</v>
      </c>
      <c r="X6" s="138">
        <v>2</v>
      </c>
      <c r="Y6" s="138" t="s">
        <v>90</v>
      </c>
      <c r="Z6" s="139">
        <v>1</v>
      </c>
      <c r="AA6" s="137" t="str">
        <f t="shared" si="5"/>
        <v>○</v>
      </c>
      <c r="AB6" s="138">
        <v>3</v>
      </c>
      <c r="AC6" s="138" t="s">
        <v>90</v>
      </c>
      <c r="AD6" s="139">
        <v>1</v>
      </c>
      <c r="AE6" s="137" t="str">
        <f t="shared" si="6"/>
        <v>○</v>
      </c>
      <c r="AF6" s="138">
        <v>4</v>
      </c>
      <c r="AG6" s="138" t="s">
        <v>90</v>
      </c>
      <c r="AH6" s="140">
        <v>0</v>
      </c>
      <c r="AI6" s="373">
        <f>COUNTIF(C6:AH7,"○")*3+COUNTIF(C6:AH7,"△")</f>
        <v>42</v>
      </c>
      <c r="AJ6" s="375">
        <f>D6+H6+L6+P6+T6+X6+AB6+AF6+D7+H7+L7+P7+T7+X7+AB7+AF7</f>
        <v>95</v>
      </c>
      <c r="AK6" s="377">
        <f>-(F6+J6+N6+R6+V6+Z6+AD6+AH6+F7+J7+N7+R7+V7+Z7+AD7+AH7)</f>
        <v>-14</v>
      </c>
      <c r="AL6" s="377">
        <f>AJ6+AK6</f>
        <v>81</v>
      </c>
      <c r="AM6" s="379">
        <f>RANK(AI6,$AI$4:$AI$19,0)</f>
        <v>1</v>
      </c>
      <c r="AN6" s="165"/>
    </row>
    <row r="7" spans="1:40" ht="27" customHeight="1">
      <c r="A7" s="298"/>
      <c r="B7" s="299"/>
      <c r="C7" s="116" t="str">
        <f t="shared" si="7"/>
        <v>○</v>
      </c>
      <c r="D7" s="113">
        <v>12</v>
      </c>
      <c r="E7" s="114" t="s">
        <v>90</v>
      </c>
      <c r="F7" s="115">
        <v>1</v>
      </c>
      <c r="G7" s="116" t="str">
        <f t="shared" si="0"/>
        <v/>
      </c>
      <c r="H7" s="113"/>
      <c r="I7" s="381"/>
      <c r="J7" s="382"/>
      <c r="K7" s="116" t="str">
        <f t="shared" si="1"/>
        <v>○</v>
      </c>
      <c r="L7" s="113">
        <v>6</v>
      </c>
      <c r="M7" s="114" t="s">
        <v>90</v>
      </c>
      <c r="N7" s="115">
        <v>2</v>
      </c>
      <c r="O7" s="116" t="str">
        <f t="shared" si="2"/>
        <v>○</v>
      </c>
      <c r="P7" s="113">
        <v>6</v>
      </c>
      <c r="Q7" s="114" t="s">
        <v>90</v>
      </c>
      <c r="R7" s="115">
        <v>2</v>
      </c>
      <c r="S7" s="116" t="str">
        <f t="shared" si="3"/>
        <v>○</v>
      </c>
      <c r="T7" s="113">
        <v>12</v>
      </c>
      <c r="U7" s="114" t="s">
        <v>90</v>
      </c>
      <c r="V7" s="115">
        <v>1</v>
      </c>
      <c r="W7" s="116" t="str">
        <f t="shared" si="4"/>
        <v>○</v>
      </c>
      <c r="X7" s="113">
        <v>5</v>
      </c>
      <c r="Y7" s="114" t="s">
        <v>90</v>
      </c>
      <c r="Z7" s="115">
        <v>0</v>
      </c>
      <c r="AA7" s="116" t="str">
        <f t="shared" si="5"/>
        <v>○</v>
      </c>
      <c r="AB7" s="113">
        <v>13</v>
      </c>
      <c r="AC7" s="114" t="s">
        <v>90</v>
      </c>
      <c r="AD7" s="115">
        <v>2</v>
      </c>
      <c r="AE7" s="116" t="str">
        <f t="shared" si="6"/>
        <v>○</v>
      </c>
      <c r="AF7" s="113">
        <v>13</v>
      </c>
      <c r="AG7" s="114" t="s">
        <v>90</v>
      </c>
      <c r="AH7" s="117">
        <v>0</v>
      </c>
      <c r="AI7" s="374"/>
      <c r="AJ7" s="376"/>
      <c r="AK7" s="378"/>
      <c r="AL7" s="378"/>
      <c r="AM7" s="380"/>
      <c r="AN7" s="166"/>
    </row>
    <row r="8" spans="1:40" ht="27" customHeight="1">
      <c r="A8" s="285" t="s">
        <v>219</v>
      </c>
      <c r="B8" s="286"/>
      <c r="C8" s="137" t="str">
        <f t="shared" si="7"/>
        <v>○</v>
      </c>
      <c r="D8" s="138">
        <v>7</v>
      </c>
      <c r="E8" s="138" t="s">
        <v>90</v>
      </c>
      <c r="F8" s="139">
        <v>2</v>
      </c>
      <c r="G8" s="137" t="str">
        <f t="shared" si="0"/>
        <v>●</v>
      </c>
      <c r="H8" s="138">
        <v>0</v>
      </c>
      <c r="I8" s="138" t="s">
        <v>90</v>
      </c>
      <c r="J8" s="139">
        <v>4</v>
      </c>
      <c r="K8" s="371"/>
      <c r="L8" s="372"/>
      <c r="M8" s="138"/>
      <c r="N8" s="139"/>
      <c r="O8" s="137" t="str">
        <f t="shared" si="2"/>
        <v>●</v>
      </c>
      <c r="P8" s="138">
        <v>1</v>
      </c>
      <c r="Q8" s="138" t="s">
        <v>90</v>
      </c>
      <c r="R8" s="139">
        <v>2</v>
      </c>
      <c r="S8" s="137" t="str">
        <f t="shared" si="3"/>
        <v>○</v>
      </c>
      <c r="T8" s="138">
        <v>4</v>
      </c>
      <c r="U8" s="138" t="s">
        <v>90</v>
      </c>
      <c r="V8" s="139">
        <v>2</v>
      </c>
      <c r="W8" s="137" t="str">
        <f t="shared" si="4"/>
        <v>○</v>
      </c>
      <c r="X8" s="138">
        <v>6</v>
      </c>
      <c r="Y8" s="138" t="s">
        <v>90</v>
      </c>
      <c r="Z8" s="139">
        <v>2</v>
      </c>
      <c r="AA8" s="137" t="str">
        <f t="shared" si="5"/>
        <v>○</v>
      </c>
      <c r="AB8" s="138">
        <v>6</v>
      </c>
      <c r="AC8" s="138" t="s">
        <v>90</v>
      </c>
      <c r="AD8" s="139">
        <v>0</v>
      </c>
      <c r="AE8" s="137" t="str">
        <f t="shared" si="6"/>
        <v>○</v>
      </c>
      <c r="AF8" s="138">
        <v>3</v>
      </c>
      <c r="AG8" s="138" t="s">
        <v>90</v>
      </c>
      <c r="AH8" s="140">
        <v>2</v>
      </c>
      <c r="AI8" s="373">
        <f>COUNTIF(C8:AH9,"○")*3+COUNTIF(C8:AH9,"△")</f>
        <v>28</v>
      </c>
      <c r="AJ8" s="375">
        <f>D8+H8+L8+P8+T8+X8+AB8+AF8+D9+H9+L9+P9+T9+X9+AB9+AF9</f>
        <v>49</v>
      </c>
      <c r="AK8" s="377">
        <f>-(F8+J8+N8+R8+V8+Z8+AD8+AH8+F9+J9+N9+R9+V9+Z9+AD9+AH9)</f>
        <v>-28</v>
      </c>
      <c r="AL8" s="377">
        <f>AJ8+AK8</f>
        <v>21</v>
      </c>
      <c r="AM8" s="379">
        <f>RANK(AI8,$AI$4:$AI$19,0)</f>
        <v>3</v>
      </c>
      <c r="AN8" s="165"/>
    </row>
    <row r="9" spans="1:40" ht="27" customHeight="1">
      <c r="A9" s="298"/>
      <c r="B9" s="299"/>
      <c r="C9" s="116" t="str">
        <f t="shared" si="7"/>
        <v>○</v>
      </c>
      <c r="D9" s="113">
        <v>2</v>
      </c>
      <c r="E9" s="114" t="s">
        <v>90</v>
      </c>
      <c r="F9" s="115">
        <v>1</v>
      </c>
      <c r="G9" s="116" t="str">
        <f t="shared" si="0"/>
        <v>●</v>
      </c>
      <c r="H9" s="113">
        <v>2</v>
      </c>
      <c r="I9" s="114" t="s">
        <v>90</v>
      </c>
      <c r="J9" s="115">
        <v>6</v>
      </c>
      <c r="K9" s="116" t="str">
        <f t="shared" si="1"/>
        <v/>
      </c>
      <c r="L9" s="113"/>
      <c r="M9" s="381"/>
      <c r="N9" s="382"/>
      <c r="O9" s="116" t="str">
        <f t="shared" si="2"/>
        <v>△</v>
      </c>
      <c r="P9" s="113">
        <v>2</v>
      </c>
      <c r="Q9" s="114" t="s">
        <v>90</v>
      </c>
      <c r="R9" s="115">
        <v>2</v>
      </c>
      <c r="S9" s="116" t="str">
        <f t="shared" si="3"/>
        <v>●</v>
      </c>
      <c r="T9" s="113">
        <v>1</v>
      </c>
      <c r="U9" s="114" t="s">
        <v>90</v>
      </c>
      <c r="V9" s="115">
        <v>5</v>
      </c>
      <c r="W9" s="116" t="str">
        <f t="shared" si="4"/>
        <v>○</v>
      </c>
      <c r="X9" s="113">
        <v>4</v>
      </c>
      <c r="Y9" s="114" t="s">
        <v>90</v>
      </c>
      <c r="Z9" s="115">
        <v>0</v>
      </c>
      <c r="AA9" s="116" t="str">
        <f t="shared" si="5"/>
        <v>○</v>
      </c>
      <c r="AB9" s="113">
        <v>9</v>
      </c>
      <c r="AC9" s="114" t="s">
        <v>90</v>
      </c>
      <c r="AD9" s="115">
        <v>0</v>
      </c>
      <c r="AE9" s="116" t="str">
        <f t="shared" si="6"/>
        <v>○</v>
      </c>
      <c r="AF9" s="113">
        <v>2</v>
      </c>
      <c r="AG9" s="114" t="s">
        <v>90</v>
      </c>
      <c r="AH9" s="117">
        <v>0</v>
      </c>
      <c r="AI9" s="374"/>
      <c r="AJ9" s="376"/>
      <c r="AK9" s="378"/>
      <c r="AL9" s="378"/>
      <c r="AM9" s="380"/>
      <c r="AN9" s="166"/>
    </row>
    <row r="10" spans="1:40" ht="27" customHeight="1">
      <c r="A10" s="285" t="s">
        <v>220</v>
      </c>
      <c r="B10" s="286"/>
      <c r="C10" s="137" t="str">
        <f t="shared" si="7"/>
        <v>○</v>
      </c>
      <c r="D10" s="138">
        <v>7</v>
      </c>
      <c r="E10" s="138" t="s">
        <v>90</v>
      </c>
      <c r="F10" s="139">
        <v>0</v>
      </c>
      <c r="G10" s="137" t="str">
        <f t="shared" si="0"/>
        <v>●</v>
      </c>
      <c r="H10" s="138">
        <v>2</v>
      </c>
      <c r="I10" s="138" t="s">
        <v>90</v>
      </c>
      <c r="J10" s="139">
        <v>4</v>
      </c>
      <c r="K10" s="137" t="str">
        <f t="shared" si="1"/>
        <v>○</v>
      </c>
      <c r="L10" s="138">
        <v>2</v>
      </c>
      <c r="M10" s="138" t="s">
        <v>90</v>
      </c>
      <c r="N10" s="139">
        <v>1</v>
      </c>
      <c r="O10" s="371"/>
      <c r="P10" s="372"/>
      <c r="Q10" s="138"/>
      <c r="R10" s="139"/>
      <c r="S10" s="137" t="str">
        <f t="shared" si="3"/>
        <v>△</v>
      </c>
      <c r="T10" s="138">
        <v>0</v>
      </c>
      <c r="U10" s="138" t="s">
        <v>90</v>
      </c>
      <c r="V10" s="139">
        <v>0</v>
      </c>
      <c r="W10" s="137" t="str">
        <f t="shared" si="4"/>
        <v>○</v>
      </c>
      <c r="X10" s="138">
        <v>3</v>
      </c>
      <c r="Y10" s="138" t="s">
        <v>90</v>
      </c>
      <c r="Z10" s="139">
        <v>0</v>
      </c>
      <c r="AA10" s="137" t="str">
        <f t="shared" si="5"/>
        <v>○</v>
      </c>
      <c r="AB10" s="138">
        <v>6</v>
      </c>
      <c r="AC10" s="138" t="s">
        <v>90</v>
      </c>
      <c r="AD10" s="139">
        <v>0</v>
      </c>
      <c r="AE10" s="137" t="str">
        <f t="shared" si="6"/>
        <v>○</v>
      </c>
      <c r="AF10" s="138">
        <v>4</v>
      </c>
      <c r="AG10" s="138" t="s">
        <v>90</v>
      </c>
      <c r="AH10" s="140">
        <v>0</v>
      </c>
      <c r="AI10" s="373">
        <f>COUNTIF(C10:AH11,"○")*3+COUNTIF(C10:AH11,"△")</f>
        <v>29</v>
      </c>
      <c r="AJ10" s="375">
        <f>D10+H10+L10+P10+T10+X10+AB10+AF10+D11+H11+L11+P11+T11+X11+AB11+AF11</f>
        <v>54</v>
      </c>
      <c r="AK10" s="377">
        <f>-(F10+J10+N10+R10+V10+Z10+AD10+AH10+F11+J11+N11+R11+V11+Z11+AD11+AH11)</f>
        <v>-21</v>
      </c>
      <c r="AL10" s="377">
        <f>AJ10+AK10</f>
        <v>33</v>
      </c>
      <c r="AM10" s="379">
        <f>RANK(AI10,$AI$4:$AI$19,0)</f>
        <v>2</v>
      </c>
      <c r="AN10" s="165"/>
    </row>
    <row r="11" spans="1:40" ht="27" customHeight="1">
      <c r="A11" s="298"/>
      <c r="B11" s="299"/>
      <c r="C11" s="116" t="str">
        <f t="shared" si="7"/>
        <v>●</v>
      </c>
      <c r="D11" s="113">
        <v>2</v>
      </c>
      <c r="E11" s="114" t="s">
        <v>90</v>
      </c>
      <c r="F11" s="115">
        <v>4</v>
      </c>
      <c r="G11" s="116" t="str">
        <f t="shared" si="0"/>
        <v>●</v>
      </c>
      <c r="H11" s="113">
        <v>2</v>
      </c>
      <c r="I11" s="114" t="s">
        <v>90</v>
      </c>
      <c r="J11" s="115">
        <v>6</v>
      </c>
      <c r="K11" s="116" t="str">
        <f t="shared" si="1"/>
        <v>△</v>
      </c>
      <c r="L11" s="113">
        <v>2</v>
      </c>
      <c r="M11" s="114" t="s">
        <v>90</v>
      </c>
      <c r="N11" s="115">
        <v>2</v>
      </c>
      <c r="O11" s="116" t="str">
        <f t="shared" si="2"/>
        <v/>
      </c>
      <c r="P11" s="113"/>
      <c r="Q11" s="381"/>
      <c r="R11" s="382"/>
      <c r="S11" s="116" t="str">
        <f t="shared" si="3"/>
        <v>○</v>
      </c>
      <c r="T11" s="113">
        <v>6</v>
      </c>
      <c r="U11" s="114" t="s">
        <v>90</v>
      </c>
      <c r="V11" s="115">
        <v>0</v>
      </c>
      <c r="W11" s="116" t="str">
        <f t="shared" si="4"/>
        <v>○</v>
      </c>
      <c r="X11" s="113">
        <v>3</v>
      </c>
      <c r="Y11" s="114" t="s">
        <v>90</v>
      </c>
      <c r="Z11" s="115">
        <v>2</v>
      </c>
      <c r="AA11" s="116" t="str">
        <f t="shared" si="5"/>
        <v>○</v>
      </c>
      <c r="AB11" s="113">
        <v>6</v>
      </c>
      <c r="AC11" s="114" t="s">
        <v>90</v>
      </c>
      <c r="AD11" s="115">
        <v>0</v>
      </c>
      <c r="AE11" s="116" t="str">
        <f t="shared" si="6"/>
        <v>○</v>
      </c>
      <c r="AF11" s="113">
        <v>9</v>
      </c>
      <c r="AG11" s="114" t="s">
        <v>90</v>
      </c>
      <c r="AH11" s="117">
        <v>2</v>
      </c>
      <c r="AI11" s="374"/>
      <c r="AJ11" s="376"/>
      <c r="AK11" s="378"/>
      <c r="AL11" s="378"/>
      <c r="AM11" s="380"/>
      <c r="AN11" s="166"/>
    </row>
    <row r="12" spans="1:40" ht="27" customHeight="1">
      <c r="A12" s="285" t="s">
        <v>221</v>
      </c>
      <c r="B12" s="286"/>
      <c r="C12" s="137" t="str">
        <f t="shared" si="7"/>
        <v>○</v>
      </c>
      <c r="D12" s="138">
        <v>3</v>
      </c>
      <c r="E12" s="138" t="s">
        <v>90</v>
      </c>
      <c r="F12" s="139">
        <v>0</v>
      </c>
      <c r="G12" s="137" t="str">
        <f t="shared" si="0"/>
        <v>●</v>
      </c>
      <c r="H12" s="138">
        <v>1</v>
      </c>
      <c r="I12" s="138" t="s">
        <v>90</v>
      </c>
      <c r="J12" s="139">
        <v>5</v>
      </c>
      <c r="K12" s="137" t="str">
        <f t="shared" si="1"/>
        <v>●</v>
      </c>
      <c r="L12" s="138">
        <v>2</v>
      </c>
      <c r="M12" s="138" t="s">
        <v>90</v>
      </c>
      <c r="N12" s="139">
        <v>4</v>
      </c>
      <c r="O12" s="137" t="str">
        <f t="shared" si="2"/>
        <v>△</v>
      </c>
      <c r="P12" s="138">
        <v>0</v>
      </c>
      <c r="Q12" s="138" t="s">
        <v>90</v>
      </c>
      <c r="R12" s="139">
        <v>0</v>
      </c>
      <c r="S12" s="371"/>
      <c r="T12" s="372"/>
      <c r="U12" s="138"/>
      <c r="V12" s="139"/>
      <c r="W12" s="137" t="str">
        <f t="shared" si="4"/>
        <v>●</v>
      </c>
      <c r="X12" s="138">
        <v>1</v>
      </c>
      <c r="Y12" s="138" t="s">
        <v>90</v>
      </c>
      <c r="Z12" s="139">
        <v>2</v>
      </c>
      <c r="AA12" s="137" t="str">
        <f t="shared" si="5"/>
        <v>○</v>
      </c>
      <c r="AB12" s="138">
        <v>3</v>
      </c>
      <c r="AC12" s="138" t="s">
        <v>90</v>
      </c>
      <c r="AD12" s="139">
        <v>1</v>
      </c>
      <c r="AE12" s="137" t="str">
        <f t="shared" si="6"/>
        <v>○</v>
      </c>
      <c r="AF12" s="138">
        <v>3</v>
      </c>
      <c r="AG12" s="138" t="s">
        <v>90</v>
      </c>
      <c r="AH12" s="140">
        <v>2</v>
      </c>
      <c r="AI12" s="373">
        <f>COUNTIF(C12:AH13,"○")*3+COUNTIF(C12:AH13,"△")</f>
        <v>16</v>
      </c>
      <c r="AJ12" s="375">
        <f>D12+H12+L12+P12+T12+X12+AB12+AF12+D13+H13+L13+P13+T13+X13+AB13+AF13</f>
        <v>21</v>
      </c>
      <c r="AK12" s="377">
        <f>-(F12+J12+N12+R12+V12+Z12+AD12+AH12+F13+J13+N13+R13+V13+Z13+AD13+AH13)</f>
        <v>-51</v>
      </c>
      <c r="AL12" s="377">
        <f>AJ12+AK12</f>
        <v>-30</v>
      </c>
      <c r="AM12" s="379">
        <f>RANK(AI12,$AI$4:$AI$19,0)</f>
        <v>5</v>
      </c>
      <c r="AN12" s="165"/>
    </row>
    <row r="13" spans="1:40" ht="27" customHeight="1">
      <c r="A13" s="298"/>
      <c r="B13" s="299"/>
      <c r="C13" s="116" t="str">
        <f t="shared" si="7"/>
        <v>●</v>
      </c>
      <c r="D13" s="113">
        <v>0</v>
      </c>
      <c r="E13" s="114" t="s">
        <v>90</v>
      </c>
      <c r="F13" s="115">
        <v>12</v>
      </c>
      <c r="G13" s="116" t="str">
        <f t="shared" si="0"/>
        <v>●</v>
      </c>
      <c r="H13" s="113">
        <v>1</v>
      </c>
      <c r="I13" s="114" t="s">
        <v>90</v>
      </c>
      <c r="J13" s="115">
        <v>12</v>
      </c>
      <c r="K13" s="116" t="str">
        <f t="shared" si="1"/>
        <v>○</v>
      </c>
      <c r="L13" s="113">
        <v>5</v>
      </c>
      <c r="M13" s="114" t="s">
        <v>90</v>
      </c>
      <c r="N13" s="115">
        <v>1</v>
      </c>
      <c r="O13" s="116" t="str">
        <f t="shared" si="2"/>
        <v>●</v>
      </c>
      <c r="P13" s="113">
        <v>0</v>
      </c>
      <c r="Q13" s="114" t="s">
        <v>90</v>
      </c>
      <c r="R13" s="115">
        <v>6</v>
      </c>
      <c r="S13" s="116" t="str">
        <f t="shared" si="3"/>
        <v/>
      </c>
      <c r="T13" s="113"/>
      <c r="U13" s="381"/>
      <c r="V13" s="382"/>
      <c r="W13" s="116" t="str">
        <f t="shared" si="4"/>
        <v>●</v>
      </c>
      <c r="X13" s="113">
        <v>0</v>
      </c>
      <c r="Y13" s="114" t="s">
        <v>90</v>
      </c>
      <c r="Z13" s="115">
        <v>2</v>
      </c>
      <c r="AA13" s="116" t="str">
        <f t="shared" si="5"/>
        <v>○</v>
      </c>
      <c r="AB13" s="113">
        <v>2</v>
      </c>
      <c r="AC13" s="114" t="s">
        <v>90</v>
      </c>
      <c r="AD13" s="115">
        <v>1</v>
      </c>
      <c r="AE13" s="116" t="str">
        <f t="shared" si="6"/>
        <v>●</v>
      </c>
      <c r="AF13" s="113">
        <v>0</v>
      </c>
      <c r="AG13" s="114" t="s">
        <v>90</v>
      </c>
      <c r="AH13" s="117">
        <v>3</v>
      </c>
      <c r="AI13" s="374"/>
      <c r="AJ13" s="376"/>
      <c r="AK13" s="378"/>
      <c r="AL13" s="378"/>
      <c r="AM13" s="380"/>
      <c r="AN13" s="166"/>
    </row>
    <row r="14" spans="1:40" ht="27" customHeight="1">
      <c r="A14" s="285" t="s">
        <v>222</v>
      </c>
      <c r="B14" s="286"/>
      <c r="C14" s="137" t="str">
        <f t="shared" si="7"/>
        <v>○</v>
      </c>
      <c r="D14" s="138">
        <v>4</v>
      </c>
      <c r="E14" s="138" t="s">
        <v>90</v>
      </c>
      <c r="F14" s="139">
        <v>2</v>
      </c>
      <c r="G14" s="137" t="str">
        <f t="shared" si="0"/>
        <v>●</v>
      </c>
      <c r="H14" s="138">
        <v>1</v>
      </c>
      <c r="I14" s="138" t="s">
        <v>90</v>
      </c>
      <c r="J14" s="139">
        <v>2</v>
      </c>
      <c r="K14" s="137" t="str">
        <f t="shared" si="1"/>
        <v>●</v>
      </c>
      <c r="L14" s="138">
        <v>2</v>
      </c>
      <c r="M14" s="138" t="s">
        <v>90</v>
      </c>
      <c r="N14" s="139">
        <v>6</v>
      </c>
      <c r="O14" s="137" t="str">
        <f t="shared" si="2"/>
        <v>●</v>
      </c>
      <c r="P14" s="138">
        <v>0</v>
      </c>
      <c r="Q14" s="138" t="s">
        <v>90</v>
      </c>
      <c r="R14" s="139">
        <v>3</v>
      </c>
      <c r="S14" s="137" t="str">
        <f t="shared" si="3"/>
        <v>○</v>
      </c>
      <c r="T14" s="138">
        <v>2</v>
      </c>
      <c r="U14" s="138" t="s">
        <v>90</v>
      </c>
      <c r="V14" s="139">
        <v>1</v>
      </c>
      <c r="W14" s="371"/>
      <c r="X14" s="372"/>
      <c r="Y14" s="138"/>
      <c r="Z14" s="139"/>
      <c r="AA14" s="137" t="str">
        <f t="shared" si="5"/>
        <v>●</v>
      </c>
      <c r="AB14" s="138">
        <v>2</v>
      </c>
      <c r="AC14" s="138" t="s">
        <v>90</v>
      </c>
      <c r="AD14" s="139">
        <v>3</v>
      </c>
      <c r="AE14" s="137" t="str">
        <f t="shared" si="6"/>
        <v>●</v>
      </c>
      <c r="AF14" s="138">
        <v>1</v>
      </c>
      <c r="AG14" s="138" t="s">
        <v>90</v>
      </c>
      <c r="AH14" s="140">
        <v>3</v>
      </c>
      <c r="AI14" s="373">
        <f>COUNTIF(C14:AH15,"○")*3+COUNTIF(C14:AH15,"△")</f>
        <v>12</v>
      </c>
      <c r="AJ14" s="375">
        <f>D14+H14+L14+P14+T14+X14+AB14+AF14+D15+H15+L15+P15+T15+X15+AB15+AF15</f>
        <v>25</v>
      </c>
      <c r="AK14" s="377">
        <f>-(F14+J14+N14+R14+V14+Z14+AD14+AH14+F15+J15+N15+R15+V15+Z15+AD15+AH15)</f>
        <v>-39</v>
      </c>
      <c r="AL14" s="377">
        <f>AJ14+AK14</f>
        <v>-14</v>
      </c>
      <c r="AM14" s="379">
        <f>RANK(AI14,$AI$4:$AI$19,0)</f>
        <v>6</v>
      </c>
      <c r="AN14" s="165"/>
    </row>
    <row r="15" spans="1:40" ht="27" customHeight="1">
      <c r="A15" s="298"/>
      <c r="B15" s="299"/>
      <c r="C15" s="116" t="str">
        <f t="shared" si="7"/>
        <v>●</v>
      </c>
      <c r="D15" s="113">
        <v>1</v>
      </c>
      <c r="E15" s="114" t="s">
        <v>90</v>
      </c>
      <c r="F15" s="115">
        <v>5</v>
      </c>
      <c r="G15" s="116" t="str">
        <f t="shared" si="0"/>
        <v>●</v>
      </c>
      <c r="H15" s="113">
        <v>0</v>
      </c>
      <c r="I15" s="114" t="s">
        <v>90</v>
      </c>
      <c r="J15" s="115">
        <v>5</v>
      </c>
      <c r="K15" s="116" t="str">
        <f t="shared" si="1"/>
        <v>●</v>
      </c>
      <c r="L15" s="113">
        <v>0</v>
      </c>
      <c r="M15" s="114" t="s">
        <v>90</v>
      </c>
      <c r="N15" s="115">
        <v>4</v>
      </c>
      <c r="O15" s="116" t="str">
        <f t="shared" si="2"/>
        <v>●</v>
      </c>
      <c r="P15" s="113">
        <v>2</v>
      </c>
      <c r="Q15" s="114" t="s">
        <v>90</v>
      </c>
      <c r="R15" s="115">
        <v>3</v>
      </c>
      <c r="S15" s="116" t="str">
        <f t="shared" si="3"/>
        <v>○</v>
      </c>
      <c r="T15" s="113">
        <v>2</v>
      </c>
      <c r="U15" s="114" t="s">
        <v>90</v>
      </c>
      <c r="V15" s="115">
        <v>0</v>
      </c>
      <c r="W15" s="116" t="str">
        <f t="shared" si="4"/>
        <v/>
      </c>
      <c r="X15" s="113"/>
      <c r="Y15" s="381"/>
      <c r="Z15" s="382"/>
      <c r="AA15" s="116" t="str">
        <f t="shared" si="5"/>
        <v>●</v>
      </c>
      <c r="AB15" s="113">
        <v>1</v>
      </c>
      <c r="AC15" s="114" t="s">
        <v>90</v>
      </c>
      <c r="AD15" s="115">
        <v>2</v>
      </c>
      <c r="AE15" s="116" t="str">
        <f t="shared" si="6"/>
        <v>○</v>
      </c>
      <c r="AF15" s="113">
        <v>7</v>
      </c>
      <c r="AG15" s="114" t="s">
        <v>90</v>
      </c>
      <c r="AH15" s="117">
        <v>0</v>
      </c>
      <c r="AI15" s="374"/>
      <c r="AJ15" s="376"/>
      <c r="AK15" s="378"/>
      <c r="AL15" s="378"/>
      <c r="AM15" s="380"/>
      <c r="AN15" s="166"/>
    </row>
    <row r="16" spans="1:40" ht="27" customHeight="1">
      <c r="A16" s="285" t="s">
        <v>223</v>
      </c>
      <c r="B16" s="286"/>
      <c r="C16" s="137" t="str">
        <f t="shared" si="7"/>
        <v>●</v>
      </c>
      <c r="D16" s="138">
        <v>1</v>
      </c>
      <c r="E16" s="138" t="s">
        <v>90</v>
      </c>
      <c r="F16" s="139">
        <v>4</v>
      </c>
      <c r="G16" s="137" t="str">
        <f t="shared" si="0"/>
        <v>●</v>
      </c>
      <c r="H16" s="138">
        <v>1</v>
      </c>
      <c r="I16" s="138" t="s">
        <v>90</v>
      </c>
      <c r="J16" s="139">
        <v>3</v>
      </c>
      <c r="K16" s="137" t="str">
        <f t="shared" si="1"/>
        <v>●</v>
      </c>
      <c r="L16" s="138">
        <v>0</v>
      </c>
      <c r="M16" s="138" t="s">
        <v>90</v>
      </c>
      <c r="N16" s="139">
        <v>6</v>
      </c>
      <c r="O16" s="137" t="str">
        <f t="shared" si="2"/>
        <v>●</v>
      </c>
      <c r="P16" s="138">
        <v>0</v>
      </c>
      <c r="Q16" s="138" t="s">
        <v>90</v>
      </c>
      <c r="R16" s="139">
        <v>6</v>
      </c>
      <c r="S16" s="137" t="str">
        <f t="shared" si="3"/>
        <v>●</v>
      </c>
      <c r="T16" s="138">
        <v>1</v>
      </c>
      <c r="U16" s="138" t="s">
        <v>90</v>
      </c>
      <c r="V16" s="139">
        <v>3</v>
      </c>
      <c r="W16" s="137" t="str">
        <f t="shared" si="4"/>
        <v>○</v>
      </c>
      <c r="X16" s="138">
        <v>3</v>
      </c>
      <c r="Y16" s="138" t="s">
        <v>90</v>
      </c>
      <c r="Z16" s="139">
        <v>2</v>
      </c>
      <c r="AA16" s="371"/>
      <c r="AB16" s="372"/>
      <c r="AC16" s="138"/>
      <c r="AD16" s="139"/>
      <c r="AE16" s="137" t="str">
        <f t="shared" si="6"/>
        <v>●</v>
      </c>
      <c r="AF16" s="138">
        <v>0</v>
      </c>
      <c r="AG16" s="138" t="s">
        <v>90</v>
      </c>
      <c r="AH16" s="140">
        <v>1</v>
      </c>
      <c r="AI16" s="373">
        <f>COUNTIF(C16:AH17,"○")*3+COUNTIF(C16:AH17,"△")</f>
        <v>9</v>
      </c>
      <c r="AJ16" s="375">
        <f>D16+H16+L16+P16+T16+X16+AB16+AF16+D17+H17+L17+P17+T17+X17+AB17+AF17</f>
        <v>14</v>
      </c>
      <c r="AK16" s="377">
        <f>-(F16+J16+N16+R16+V16+Z16+AD16+AH16+F17+J17+N17+R17+V17+Z17+AD17+AH17)</f>
        <v>-62</v>
      </c>
      <c r="AL16" s="377">
        <f>AJ16+AK16</f>
        <v>-48</v>
      </c>
      <c r="AM16" s="379">
        <f>RANK(AI16,$AI$4:$AI$19,0)</f>
        <v>8</v>
      </c>
      <c r="AN16" s="165"/>
    </row>
    <row r="17" spans="1:40" ht="27" customHeight="1">
      <c r="A17" s="298"/>
      <c r="B17" s="299"/>
      <c r="C17" s="116" t="str">
        <f t="shared" si="7"/>
        <v>●</v>
      </c>
      <c r="D17" s="113">
        <v>1</v>
      </c>
      <c r="E17" s="114" t="s">
        <v>90</v>
      </c>
      <c r="F17" s="115">
        <v>5</v>
      </c>
      <c r="G17" s="116" t="str">
        <f t="shared" si="0"/>
        <v>●</v>
      </c>
      <c r="H17" s="113">
        <v>2</v>
      </c>
      <c r="I17" s="114" t="s">
        <v>90</v>
      </c>
      <c r="J17" s="115">
        <v>13</v>
      </c>
      <c r="K17" s="116" t="str">
        <f t="shared" si="1"/>
        <v>●</v>
      </c>
      <c r="L17" s="113">
        <v>0</v>
      </c>
      <c r="M17" s="114" t="s">
        <v>90</v>
      </c>
      <c r="N17" s="115">
        <v>9</v>
      </c>
      <c r="O17" s="116" t="str">
        <f t="shared" si="2"/>
        <v>●</v>
      </c>
      <c r="P17" s="113">
        <v>0</v>
      </c>
      <c r="Q17" s="114" t="s">
        <v>90</v>
      </c>
      <c r="R17" s="115">
        <v>6</v>
      </c>
      <c r="S17" s="116" t="str">
        <f t="shared" si="3"/>
        <v>●</v>
      </c>
      <c r="T17" s="113">
        <v>1</v>
      </c>
      <c r="U17" s="114" t="s">
        <v>90</v>
      </c>
      <c r="V17" s="115">
        <v>2</v>
      </c>
      <c r="W17" s="116" t="str">
        <f t="shared" si="4"/>
        <v>○</v>
      </c>
      <c r="X17" s="113">
        <v>2</v>
      </c>
      <c r="Y17" s="114" t="s">
        <v>90</v>
      </c>
      <c r="Z17" s="115">
        <v>1</v>
      </c>
      <c r="AA17" s="116" t="str">
        <f t="shared" si="5"/>
        <v/>
      </c>
      <c r="AB17" s="113"/>
      <c r="AC17" s="381"/>
      <c r="AD17" s="382"/>
      <c r="AE17" s="116" t="str">
        <f t="shared" si="6"/>
        <v>○</v>
      </c>
      <c r="AF17" s="113">
        <v>2</v>
      </c>
      <c r="AG17" s="114" t="s">
        <v>90</v>
      </c>
      <c r="AH17" s="117">
        <v>1</v>
      </c>
      <c r="AI17" s="374"/>
      <c r="AJ17" s="376"/>
      <c r="AK17" s="378"/>
      <c r="AL17" s="378"/>
      <c r="AM17" s="380"/>
      <c r="AN17" s="166"/>
    </row>
    <row r="18" spans="1:40" ht="27" customHeight="1">
      <c r="A18" s="285" t="s">
        <v>224</v>
      </c>
      <c r="B18" s="286"/>
      <c r="C18" s="137" t="str">
        <f t="shared" si="7"/>
        <v>△</v>
      </c>
      <c r="D18" s="138">
        <v>2</v>
      </c>
      <c r="E18" s="138" t="s">
        <v>90</v>
      </c>
      <c r="F18" s="139">
        <v>2</v>
      </c>
      <c r="G18" s="137" t="str">
        <f t="shared" si="0"/>
        <v>●</v>
      </c>
      <c r="H18" s="138">
        <v>0</v>
      </c>
      <c r="I18" s="138" t="s">
        <v>90</v>
      </c>
      <c r="J18" s="139">
        <v>4</v>
      </c>
      <c r="K18" s="137" t="str">
        <f t="shared" si="1"/>
        <v>●</v>
      </c>
      <c r="L18" s="138">
        <v>2</v>
      </c>
      <c r="M18" s="138" t="s">
        <v>90</v>
      </c>
      <c r="N18" s="139">
        <v>3</v>
      </c>
      <c r="O18" s="137" t="str">
        <f t="shared" si="2"/>
        <v>●</v>
      </c>
      <c r="P18" s="138">
        <v>0</v>
      </c>
      <c r="Q18" s="138" t="s">
        <v>90</v>
      </c>
      <c r="R18" s="139">
        <v>4</v>
      </c>
      <c r="S18" s="137" t="str">
        <f t="shared" si="3"/>
        <v>●</v>
      </c>
      <c r="T18" s="138">
        <v>2</v>
      </c>
      <c r="U18" s="138" t="s">
        <v>90</v>
      </c>
      <c r="V18" s="139">
        <v>3</v>
      </c>
      <c r="W18" s="137" t="str">
        <f t="shared" si="4"/>
        <v>○</v>
      </c>
      <c r="X18" s="138">
        <v>3</v>
      </c>
      <c r="Y18" s="138" t="s">
        <v>90</v>
      </c>
      <c r="Z18" s="139">
        <v>1</v>
      </c>
      <c r="AA18" s="137" t="str">
        <f t="shared" si="5"/>
        <v>○</v>
      </c>
      <c r="AB18" s="138">
        <v>1</v>
      </c>
      <c r="AC18" s="138" t="s">
        <v>90</v>
      </c>
      <c r="AD18" s="139">
        <v>0</v>
      </c>
      <c r="AE18" s="371"/>
      <c r="AF18" s="372"/>
      <c r="AG18" s="138"/>
      <c r="AH18" s="140"/>
      <c r="AI18" s="373">
        <f>COUNTIF(C18:AH19,"○")*3+COUNTIF(C18:AH19,"△")</f>
        <v>10</v>
      </c>
      <c r="AJ18" s="375">
        <f>D18+H18+L18+P18+T18+X18+AB18+AF18+D19+H19+L19+P19+T19+X19+AB19+AF19</f>
        <v>16</v>
      </c>
      <c r="AK18" s="377">
        <f>-(F18+J18+N18+R18+V18+Z18+AD18+AH18+F19+J19+N19+R19+V19+Z19+AD19+AH19)</f>
        <v>-51</v>
      </c>
      <c r="AL18" s="377">
        <f>AJ18+AK18</f>
        <v>-35</v>
      </c>
      <c r="AM18" s="379">
        <f>RANK(AI18,$AI$4:$AI$19,0)</f>
        <v>7</v>
      </c>
      <c r="AN18" s="165"/>
    </row>
    <row r="19" spans="1:40" ht="27" customHeight="1" thickBot="1">
      <c r="A19" s="287"/>
      <c r="B19" s="288"/>
      <c r="C19" s="118" t="str">
        <f t="shared" si="7"/>
        <v>●</v>
      </c>
      <c r="D19" s="119">
        <v>0</v>
      </c>
      <c r="E19" s="120" t="s">
        <v>90</v>
      </c>
      <c r="F19" s="120">
        <v>1</v>
      </c>
      <c r="G19" s="118" t="str">
        <f t="shared" si="0"/>
        <v>●</v>
      </c>
      <c r="H19" s="119">
        <v>0</v>
      </c>
      <c r="I19" s="120" t="s">
        <v>90</v>
      </c>
      <c r="J19" s="120">
        <v>13</v>
      </c>
      <c r="K19" s="118" t="str">
        <f t="shared" si="1"/>
        <v>●</v>
      </c>
      <c r="L19" s="119">
        <v>0</v>
      </c>
      <c r="M19" s="120" t="s">
        <v>90</v>
      </c>
      <c r="N19" s="120">
        <v>2</v>
      </c>
      <c r="O19" s="118" t="str">
        <f t="shared" si="2"/>
        <v>●</v>
      </c>
      <c r="P19" s="119">
        <v>2</v>
      </c>
      <c r="Q19" s="120" t="s">
        <v>90</v>
      </c>
      <c r="R19" s="120">
        <v>9</v>
      </c>
      <c r="S19" s="118" t="str">
        <f t="shared" si="3"/>
        <v>○</v>
      </c>
      <c r="T19" s="119">
        <v>3</v>
      </c>
      <c r="U19" s="120" t="s">
        <v>90</v>
      </c>
      <c r="V19" s="120">
        <v>0</v>
      </c>
      <c r="W19" s="118" t="str">
        <f t="shared" si="4"/>
        <v>●</v>
      </c>
      <c r="X19" s="119">
        <v>0</v>
      </c>
      <c r="Y19" s="120" t="s">
        <v>90</v>
      </c>
      <c r="Z19" s="120">
        <v>7</v>
      </c>
      <c r="AA19" s="118" t="str">
        <f t="shared" si="5"/>
        <v>●</v>
      </c>
      <c r="AB19" s="119">
        <v>1</v>
      </c>
      <c r="AC19" s="120" t="s">
        <v>90</v>
      </c>
      <c r="AD19" s="120">
        <v>2</v>
      </c>
      <c r="AE19" s="164" t="str">
        <f t="shared" si="6"/>
        <v/>
      </c>
      <c r="AF19" s="119"/>
      <c r="AG19" s="385"/>
      <c r="AH19" s="386"/>
      <c r="AI19" s="388"/>
      <c r="AJ19" s="389"/>
      <c r="AK19" s="383"/>
      <c r="AL19" s="383"/>
      <c r="AM19" s="384"/>
      <c r="AN19" s="167"/>
    </row>
  </sheetData>
  <mergeCells count="79">
    <mergeCell ref="AL18:AL19"/>
    <mergeCell ref="AM18:AM19"/>
    <mergeCell ref="AG19:AH19"/>
    <mergeCell ref="A1:AN1"/>
    <mergeCell ref="A18:B19"/>
    <mergeCell ref="AE18:AF18"/>
    <mergeCell ref="AI18:AI19"/>
    <mergeCell ref="AJ18:AJ19"/>
    <mergeCell ref="AK18:AK19"/>
    <mergeCell ref="AL14:AL15"/>
    <mergeCell ref="AM14:AM15"/>
    <mergeCell ref="Y15:Z15"/>
    <mergeCell ref="A16:B17"/>
    <mergeCell ref="AA16:AB16"/>
    <mergeCell ref="AI16:AI17"/>
    <mergeCell ref="AJ16:AJ17"/>
    <mergeCell ref="AK16:AK17"/>
    <mergeCell ref="AL16:AL17"/>
    <mergeCell ref="AM16:AM17"/>
    <mergeCell ref="AC17:AD17"/>
    <mergeCell ref="A14:B15"/>
    <mergeCell ref="W14:X14"/>
    <mergeCell ref="AI14:AI15"/>
    <mergeCell ref="AJ14:AJ15"/>
    <mergeCell ref="AK14:AK15"/>
    <mergeCell ref="AL10:AL11"/>
    <mergeCell ref="AM10:AM11"/>
    <mergeCell ref="Q11:R11"/>
    <mergeCell ref="A12:B13"/>
    <mergeCell ref="S12:T12"/>
    <mergeCell ref="AI12:AI13"/>
    <mergeCell ref="AJ12:AJ13"/>
    <mergeCell ref="AK12:AK13"/>
    <mergeCell ref="AL12:AL13"/>
    <mergeCell ref="AM12:AM13"/>
    <mergeCell ref="U13:V13"/>
    <mergeCell ref="A10:B11"/>
    <mergeCell ref="O10:P10"/>
    <mergeCell ref="AI10:AI11"/>
    <mergeCell ref="AJ10:AJ11"/>
    <mergeCell ref="AK10:AK11"/>
    <mergeCell ref="AL6:AL7"/>
    <mergeCell ref="AM6:AM7"/>
    <mergeCell ref="I7:J7"/>
    <mergeCell ref="A8:B9"/>
    <mergeCell ref="K8:L8"/>
    <mergeCell ref="AI8:AI9"/>
    <mergeCell ref="AJ8:AJ9"/>
    <mergeCell ref="AK8:AK9"/>
    <mergeCell ref="AL8:AL9"/>
    <mergeCell ref="AM8:AM9"/>
    <mergeCell ref="M9:N9"/>
    <mergeCell ref="A6:B7"/>
    <mergeCell ref="G6:H6"/>
    <mergeCell ref="AI6:AI7"/>
    <mergeCell ref="AJ6:AJ7"/>
    <mergeCell ref="AK6:AK7"/>
    <mergeCell ref="AK2:AK3"/>
    <mergeCell ref="AL2:AL3"/>
    <mergeCell ref="AM2:AM3"/>
    <mergeCell ref="AN2:AN3"/>
    <mergeCell ref="A4:B5"/>
    <mergeCell ref="C4:D4"/>
    <mergeCell ref="AI4:AI5"/>
    <mergeCell ref="AJ4:AJ5"/>
    <mergeCell ref="AK4:AK5"/>
    <mergeCell ref="AL4:AL5"/>
    <mergeCell ref="AM4:AM5"/>
    <mergeCell ref="E5:F5"/>
    <mergeCell ref="C2:F3"/>
    <mergeCell ref="G2:J3"/>
    <mergeCell ref="K2:N3"/>
    <mergeCell ref="O2:R3"/>
    <mergeCell ref="AJ2:AJ3"/>
    <mergeCell ref="S2:V3"/>
    <mergeCell ref="W2:Z3"/>
    <mergeCell ref="AA2:AD3"/>
    <mergeCell ref="AE2:AH3"/>
    <mergeCell ref="AI2:AI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21"/>
  <sheetViews>
    <sheetView view="pageBreakPreview" zoomScale="60" zoomScaleNormal="100" workbookViewId="0">
      <selection activeCell="AM13" sqref="AM13"/>
    </sheetView>
  </sheetViews>
  <sheetFormatPr defaultRowHeight="13.5"/>
  <cols>
    <col min="1" max="2" width="3.75" customWidth="1"/>
    <col min="3" max="30" width="2.5" customWidth="1"/>
    <col min="31" max="36" width="6.25" customWidth="1"/>
    <col min="249" max="250" width="8.125" customWidth="1"/>
    <col min="251" max="278" width="3.25" customWidth="1"/>
    <col min="279" max="284" width="10" customWidth="1"/>
    <col min="285" max="285" width="26.125" customWidth="1"/>
    <col min="287" max="290" width="3.5" customWidth="1"/>
    <col min="505" max="506" width="8.125" customWidth="1"/>
    <col min="507" max="534" width="3.25" customWidth="1"/>
    <col min="535" max="540" width="10" customWidth="1"/>
    <col min="541" max="541" width="26.125" customWidth="1"/>
    <col min="543" max="546" width="3.5" customWidth="1"/>
    <col min="761" max="762" width="8.125" customWidth="1"/>
    <col min="763" max="790" width="3.25" customWidth="1"/>
    <col min="791" max="796" width="10" customWidth="1"/>
    <col min="797" max="797" width="26.125" customWidth="1"/>
    <col min="799" max="802" width="3.5" customWidth="1"/>
    <col min="1017" max="1018" width="8.125" customWidth="1"/>
    <col min="1019" max="1046" width="3.25" customWidth="1"/>
    <col min="1047" max="1052" width="10" customWidth="1"/>
    <col min="1053" max="1053" width="26.125" customWidth="1"/>
    <col min="1055" max="1058" width="3.5" customWidth="1"/>
    <col min="1273" max="1274" width="8.125" customWidth="1"/>
    <col min="1275" max="1302" width="3.25" customWidth="1"/>
    <col min="1303" max="1308" width="10" customWidth="1"/>
    <col min="1309" max="1309" width="26.125" customWidth="1"/>
    <col min="1311" max="1314" width="3.5" customWidth="1"/>
    <col min="1529" max="1530" width="8.125" customWidth="1"/>
    <col min="1531" max="1558" width="3.25" customWidth="1"/>
    <col min="1559" max="1564" width="10" customWidth="1"/>
    <col min="1565" max="1565" width="26.125" customWidth="1"/>
    <col min="1567" max="1570" width="3.5" customWidth="1"/>
    <col min="1785" max="1786" width="8.125" customWidth="1"/>
    <col min="1787" max="1814" width="3.25" customWidth="1"/>
    <col min="1815" max="1820" width="10" customWidth="1"/>
    <col min="1821" max="1821" width="26.125" customWidth="1"/>
    <col min="1823" max="1826" width="3.5" customWidth="1"/>
    <col min="2041" max="2042" width="8.125" customWidth="1"/>
    <col min="2043" max="2070" width="3.25" customWidth="1"/>
    <col min="2071" max="2076" width="10" customWidth="1"/>
    <col min="2077" max="2077" width="26.125" customWidth="1"/>
    <col min="2079" max="2082" width="3.5" customWidth="1"/>
    <col min="2297" max="2298" width="8.125" customWidth="1"/>
    <col min="2299" max="2326" width="3.25" customWidth="1"/>
    <col min="2327" max="2332" width="10" customWidth="1"/>
    <col min="2333" max="2333" width="26.125" customWidth="1"/>
    <col min="2335" max="2338" width="3.5" customWidth="1"/>
    <col min="2553" max="2554" width="8.125" customWidth="1"/>
    <col min="2555" max="2582" width="3.25" customWidth="1"/>
    <col min="2583" max="2588" width="10" customWidth="1"/>
    <col min="2589" max="2589" width="26.125" customWidth="1"/>
    <col min="2591" max="2594" width="3.5" customWidth="1"/>
    <col min="2809" max="2810" width="8.125" customWidth="1"/>
    <col min="2811" max="2838" width="3.25" customWidth="1"/>
    <col min="2839" max="2844" width="10" customWidth="1"/>
    <col min="2845" max="2845" width="26.125" customWidth="1"/>
    <col min="2847" max="2850" width="3.5" customWidth="1"/>
    <col min="3065" max="3066" width="8.125" customWidth="1"/>
    <col min="3067" max="3094" width="3.25" customWidth="1"/>
    <col min="3095" max="3100" width="10" customWidth="1"/>
    <col min="3101" max="3101" width="26.125" customWidth="1"/>
    <col min="3103" max="3106" width="3.5" customWidth="1"/>
    <col min="3321" max="3322" width="8.125" customWidth="1"/>
    <col min="3323" max="3350" width="3.25" customWidth="1"/>
    <col min="3351" max="3356" width="10" customWidth="1"/>
    <col min="3357" max="3357" width="26.125" customWidth="1"/>
    <col min="3359" max="3362" width="3.5" customWidth="1"/>
    <col min="3577" max="3578" width="8.125" customWidth="1"/>
    <col min="3579" max="3606" width="3.25" customWidth="1"/>
    <col min="3607" max="3612" width="10" customWidth="1"/>
    <col min="3613" max="3613" width="26.125" customWidth="1"/>
    <col min="3615" max="3618" width="3.5" customWidth="1"/>
    <col min="3833" max="3834" width="8.125" customWidth="1"/>
    <col min="3835" max="3862" width="3.25" customWidth="1"/>
    <col min="3863" max="3868" width="10" customWidth="1"/>
    <col min="3869" max="3869" width="26.125" customWidth="1"/>
    <col min="3871" max="3874" width="3.5" customWidth="1"/>
    <col min="4089" max="4090" width="8.125" customWidth="1"/>
    <col min="4091" max="4118" width="3.25" customWidth="1"/>
    <col min="4119" max="4124" width="10" customWidth="1"/>
    <col min="4125" max="4125" width="26.125" customWidth="1"/>
    <col min="4127" max="4130" width="3.5" customWidth="1"/>
    <col min="4345" max="4346" width="8.125" customWidth="1"/>
    <col min="4347" max="4374" width="3.25" customWidth="1"/>
    <col min="4375" max="4380" width="10" customWidth="1"/>
    <col min="4381" max="4381" width="26.125" customWidth="1"/>
    <col min="4383" max="4386" width="3.5" customWidth="1"/>
    <col min="4601" max="4602" width="8.125" customWidth="1"/>
    <col min="4603" max="4630" width="3.25" customWidth="1"/>
    <col min="4631" max="4636" width="10" customWidth="1"/>
    <col min="4637" max="4637" width="26.125" customWidth="1"/>
    <col min="4639" max="4642" width="3.5" customWidth="1"/>
    <col min="4857" max="4858" width="8.125" customWidth="1"/>
    <col min="4859" max="4886" width="3.25" customWidth="1"/>
    <col min="4887" max="4892" width="10" customWidth="1"/>
    <col min="4893" max="4893" width="26.125" customWidth="1"/>
    <col min="4895" max="4898" width="3.5" customWidth="1"/>
    <col min="5113" max="5114" width="8.125" customWidth="1"/>
    <col min="5115" max="5142" width="3.25" customWidth="1"/>
    <col min="5143" max="5148" width="10" customWidth="1"/>
    <col min="5149" max="5149" width="26.125" customWidth="1"/>
    <col min="5151" max="5154" width="3.5" customWidth="1"/>
    <col min="5369" max="5370" width="8.125" customWidth="1"/>
    <col min="5371" max="5398" width="3.25" customWidth="1"/>
    <col min="5399" max="5404" width="10" customWidth="1"/>
    <col min="5405" max="5405" width="26.125" customWidth="1"/>
    <col min="5407" max="5410" width="3.5" customWidth="1"/>
    <col min="5625" max="5626" width="8.125" customWidth="1"/>
    <col min="5627" max="5654" width="3.25" customWidth="1"/>
    <col min="5655" max="5660" width="10" customWidth="1"/>
    <col min="5661" max="5661" width="26.125" customWidth="1"/>
    <col min="5663" max="5666" width="3.5" customWidth="1"/>
    <col min="5881" max="5882" width="8.125" customWidth="1"/>
    <col min="5883" max="5910" width="3.25" customWidth="1"/>
    <col min="5911" max="5916" width="10" customWidth="1"/>
    <col min="5917" max="5917" width="26.125" customWidth="1"/>
    <col min="5919" max="5922" width="3.5" customWidth="1"/>
    <col min="6137" max="6138" width="8.125" customWidth="1"/>
    <col min="6139" max="6166" width="3.25" customWidth="1"/>
    <col min="6167" max="6172" width="10" customWidth="1"/>
    <col min="6173" max="6173" width="26.125" customWidth="1"/>
    <col min="6175" max="6178" width="3.5" customWidth="1"/>
    <col min="6393" max="6394" width="8.125" customWidth="1"/>
    <col min="6395" max="6422" width="3.25" customWidth="1"/>
    <col min="6423" max="6428" width="10" customWidth="1"/>
    <col min="6429" max="6429" width="26.125" customWidth="1"/>
    <col min="6431" max="6434" width="3.5" customWidth="1"/>
    <col min="6649" max="6650" width="8.125" customWidth="1"/>
    <col min="6651" max="6678" width="3.25" customWidth="1"/>
    <col min="6679" max="6684" width="10" customWidth="1"/>
    <col min="6685" max="6685" width="26.125" customWidth="1"/>
    <col min="6687" max="6690" width="3.5" customWidth="1"/>
    <col min="6905" max="6906" width="8.125" customWidth="1"/>
    <col min="6907" max="6934" width="3.25" customWidth="1"/>
    <col min="6935" max="6940" width="10" customWidth="1"/>
    <col min="6941" max="6941" width="26.125" customWidth="1"/>
    <col min="6943" max="6946" width="3.5" customWidth="1"/>
    <col min="7161" max="7162" width="8.125" customWidth="1"/>
    <col min="7163" max="7190" width="3.25" customWidth="1"/>
    <col min="7191" max="7196" width="10" customWidth="1"/>
    <col min="7197" max="7197" width="26.125" customWidth="1"/>
    <col min="7199" max="7202" width="3.5" customWidth="1"/>
    <col min="7417" max="7418" width="8.125" customWidth="1"/>
    <col min="7419" max="7446" width="3.25" customWidth="1"/>
    <col min="7447" max="7452" width="10" customWidth="1"/>
    <col min="7453" max="7453" width="26.125" customWidth="1"/>
    <col min="7455" max="7458" width="3.5" customWidth="1"/>
    <col min="7673" max="7674" width="8.125" customWidth="1"/>
    <col min="7675" max="7702" width="3.25" customWidth="1"/>
    <col min="7703" max="7708" width="10" customWidth="1"/>
    <col min="7709" max="7709" width="26.125" customWidth="1"/>
    <col min="7711" max="7714" width="3.5" customWidth="1"/>
    <col min="7929" max="7930" width="8.125" customWidth="1"/>
    <col min="7931" max="7958" width="3.25" customWidth="1"/>
    <col min="7959" max="7964" width="10" customWidth="1"/>
    <col min="7965" max="7965" width="26.125" customWidth="1"/>
    <col min="7967" max="7970" width="3.5" customWidth="1"/>
    <col min="8185" max="8186" width="8.125" customWidth="1"/>
    <col min="8187" max="8214" width="3.25" customWidth="1"/>
    <col min="8215" max="8220" width="10" customWidth="1"/>
    <col min="8221" max="8221" width="26.125" customWidth="1"/>
    <col min="8223" max="8226" width="3.5" customWidth="1"/>
    <col min="8441" max="8442" width="8.125" customWidth="1"/>
    <col min="8443" max="8470" width="3.25" customWidth="1"/>
    <col min="8471" max="8476" width="10" customWidth="1"/>
    <col min="8477" max="8477" width="26.125" customWidth="1"/>
    <col min="8479" max="8482" width="3.5" customWidth="1"/>
    <col min="8697" max="8698" width="8.125" customWidth="1"/>
    <col min="8699" max="8726" width="3.25" customWidth="1"/>
    <col min="8727" max="8732" width="10" customWidth="1"/>
    <col min="8733" max="8733" width="26.125" customWidth="1"/>
    <col min="8735" max="8738" width="3.5" customWidth="1"/>
    <col min="8953" max="8954" width="8.125" customWidth="1"/>
    <col min="8955" max="8982" width="3.25" customWidth="1"/>
    <col min="8983" max="8988" width="10" customWidth="1"/>
    <col min="8989" max="8989" width="26.125" customWidth="1"/>
    <col min="8991" max="8994" width="3.5" customWidth="1"/>
    <col min="9209" max="9210" width="8.125" customWidth="1"/>
    <col min="9211" max="9238" width="3.25" customWidth="1"/>
    <col min="9239" max="9244" width="10" customWidth="1"/>
    <col min="9245" max="9245" width="26.125" customWidth="1"/>
    <col min="9247" max="9250" width="3.5" customWidth="1"/>
    <col min="9465" max="9466" width="8.125" customWidth="1"/>
    <col min="9467" max="9494" width="3.25" customWidth="1"/>
    <col min="9495" max="9500" width="10" customWidth="1"/>
    <col min="9501" max="9501" width="26.125" customWidth="1"/>
    <col min="9503" max="9506" width="3.5" customWidth="1"/>
    <col min="9721" max="9722" width="8.125" customWidth="1"/>
    <col min="9723" max="9750" width="3.25" customWidth="1"/>
    <col min="9751" max="9756" width="10" customWidth="1"/>
    <col min="9757" max="9757" width="26.125" customWidth="1"/>
    <col min="9759" max="9762" width="3.5" customWidth="1"/>
    <col min="9977" max="9978" width="8.125" customWidth="1"/>
    <col min="9979" max="10006" width="3.25" customWidth="1"/>
    <col min="10007" max="10012" width="10" customWidth="1"/>
    <col min="10013" max="10013" width="26.125" customWidth="1"/>
    <col min="10015" max="10018" width="3.5" customWidth="1"/>
    <col min="10233" max="10234" width="8.125" customWidth="1"/>
    <col min="10235" max="10262" width="3.25" customWidth="1"/>
    <col min="10263" max="10268" width="10" customWidth="1"/>
    <col min="10269" max="10269" width="26.125" customWidth="1"/>
    <col min="10271" max="10274" width="3.5" customWidth="1"/>
    <col min="10489" max="10490" width="8.125" customWidth="1"/>
    <col min="10491" max="10518" width="3.25" customWidth="1"/>
    <col min="10519" max="10524" width="10" customWidth="1"/>
    <col min="10525" max="10525" width="26.125" customWidth="1"/>
    <col min="10527" max="10530" width="3.5" customWidth="1"/>
    <col min="10745" max="10746" width="8.125" customWidth="1"/>
    <col min="10747" max="10774" width="3.25" customWidth="1"/>
    <col min="10775" max="10780" width="10" customWidth="1"/>
    <col min="10781" max="10781" width="26.125" customWidth="1"/>
    <col min="10783" max="10786" width="3.5" customWidth="1"/>
    <col min="11001" max="11002" width="8.125" customWidth="1"/>
    <col min="11003" max="11030" width="3.25" customWidth="1"/>
    <col min="11031" max="11036" width="10" customWidth="1"/>
    <col min="11037" max="11037" width="26.125" customWidth="1"/>
    <col min="11039" max="11042" width="3.5" customWidth="1"/>
    <col min="11257" max="11258" width="8.125" customWidth="1"/>
    <col min="11259" max="11286" width="3.25" customWidth="1"/>
    <col min="11287" max="11292" width="10" customWidth="1"/>
    <col min="11293" max="11293" width="26.125" customWidth="1"/>
    <col min="11295" max="11298" width="3.5" customWidth="1"/>
    <col min="11513" max="11514" width="8.125" customWidth="1"/>
    <col min="11515" max="11542" width="3.25" customWidth="1"/>
    <col min="11543" max="11548" width="10" customWidth="1"/>
    <col min="11549" max="11549" width="26.125" customWidth="1"/>
    <col min="11551" max="11554" width="3.5" customWidth="1"/>
    <col min="11769" max="11770" width="8.125" customWidth="1"/>
    <col min="11771" max="11798" width="3.25" customWidth="1"/>
    <col min="11799" max="11804" width="10" customWidth="1"/>
    <col min="11805" max="11805" width="26.125" customWidth="1"/>
    <col min="11807" max="11810" width="3.5" customWidth="1"/>
    <col min="12025" max="12026" width="8.125" customWidth="1"/>
    <col min="12027" max="12054" width="3.25" customWidth="1"/>
    <col min="12055" max="12060" width="10" customWidth="1"/>
    <col min="12061" max="12061" width="26.125" customWidth="1"/>
    <col min="12063" max="12066" width="3.5" customWidth="1"/>
    <col min="12281" max="12282" width="8.125" customWidth="1"/>
    <col min="12283" max="12310" width="3.25" customWidth="1"/>
    <col min="12311" max="12316" width="10" customWidth="1"/>
    <col min="12317" max="12317" width="26.125" customWidth="1"/>
    <col min="12319" max="12322" width="3.5" customWidth="1"/>
    <col min="12537" max="12538" width="8.125" customWidth="1"/>
    <col min="12539" max="12566" width="3.25" customWidth="1"/>
    <col min="12567" max="12572" width="10" customWidth="1"/>
    <col min="12573" max="12573" width="26.125" customWidth="1"/>
    <col min="12575" max="12578" width="3.5" customWidth="1"/>
    <col min="12793" max="12794" width="8.125" customWidth="1"/>
    <col min="12795" max="12822" width="3.25" customWidth="1"/>
    <col min="12823" max="12828" width="10" customWidth="1"/>
    <col min="12829" max="12829" width="26.125" customWidth="1"/>
    <col min="12831" max="12834" width="3.5" customWidth="1"/>
    <col min="13049" max="13050" width="8.125" customWidth="1"/>
    <col min="13051" max="13078" width="3.25" customWidth="1"/>
    <col min="13079" max="13084" width="10" customWidth="1"/>
    <col min="13085" max="13085" width="26.125" customWidth="1"/>
    <col min="13087" max="13090" width="3.5" customWidth="1"/>
    <col min="13305" max="13306" width="8.125" customWidth="1"/>
    <col min="13307" max="13334" width="3.25" customWidth="1"/>
    <col min="13335" max="13340" width="10" customWidth="1"/>
    <col min="13341" max="13341" width="26.125" customWidth="1"/>
    <col min="13343" max="13346" width="3.5" customWidth="1"/>
    <col min="13561" max="13562" width="8.125" customWidth="1"/>
    <col min="13563" max="13590" width="3.25" customWidth="1"/>
    <col min="13591" max="13596" width="10" customWidth="1"/>
    <col min="13597" max="13597" width="26.125" customWidth="1"/>
    <col min="13599" max="13602" width="3.5" customWidth="1"/>
    <col min="13817" max="13818" width="8.125" customWidth="1"/>
    <col min="13819" max="13846" width="3.25" customWidth="1"/>
    <col min="13847" max="13852" width="10" customWidth="1"/>
    <col min="13853" max="13853" width="26.125" customWidth="1"/>
    <col min="13855" max="13858" width="3.5" customWidth="1"/>
    <col min="14073" max="14074" width="8.125" customWidth="1"/>
    <col min="14075" max="14102" width="3.25" customWidth="1"/>
    <col min="14103" max="14108" width="10" customWidth="1"/>
    <col min="14109" max="14109" width="26.125" customWidth="1"/>
    <col min="14111" max="14114" width="3.5" customWidth="1"/>
    <col min="14329" max="14330" width="8.125" customWidth="1"/>
    <col min="14331" max="14358" width="3.25" customWidth="1"/>
    <col min="14359" max="14364" width="10" customWidth="1"/>
    <col min="14365" max="14365" width="26.125" customWidth="1"/>
    <col min="14367" max="14370" width="3.5" customWidth="1"/>
    <col min="14585" max="14586" width="8.125" customWidth="1"/>
    <col min="14587" max="14614" width="3.25" customWidth="1"/>
    <col min="14615" max="14620" width="10" customWidth="1"/>
    <col min="14621" max="14621" width="26.125" customWidth="1"/>
    <col min="14623" max="14626" width="3.5" customWidth="1"/>
    <col min="14841" max="14842" width="8.125" customWidth="1"/>
    <col min="14843" max="14870" width="3.25" customWidth="1"/>
    <col min="14871" max="14876" width="10" customWidth="1"/>
    <col min="14877" max="14877" width="26.125" customWidth="1"/>
    <col min="14879" max="14882" width="3.5" customWidth="1"/>
    <col min="15097" max="15098" width="8.125" customWidth="1"/>
    <col min="15099" max="15126" width="3.25" customWidth="1"/>
    <col min="15127" max="15132" width="10" customWidth="1"/>
    <col min="15133" max="15133" width="26.125" customWidth="1"/>
    <col min="15135" max="15138" width="3.5" customWidth="1"/>
    <col min="15353" max="15354" width="8.125" customWidth="1"/>
    <col min="15355" max="15382" width="3.25" customWidth="1"/>
    <col min="15383" max="15388" width="10" customWidth="1"/>
    <col min="15389" max="15389" width="26.125" customWidth="1"/>
    <col min="15391" max="15394" width="3.5" customWidth="1"/>
    <col min="15609" max="15610" width="8.125" customWidth="1"/>
    <col min="15611" max="15638" width="3.25" customWidth="1"/>
    <col min="15639" max="15644" width="10" customWidth="1"/>
    <col min="15645" max="15645" width="26.125" customWidth="1"/>
    <col min="15647" max="15650" width="3.5" customWidth="1"/>
    <col min="15865" max="15866" width="8.125" customWidth="1"/>
    <col min="15867" max="15894" width="3.25" customWidth="1"/>
    <col min="15895" max="15900" width="10" customWidth="1"/>
    <col min="15901" max="15901" width="26.125" customWidth="1"/>
    <col min="15903" max="15906" width="3.5" customWidth="1"/>
    <col min="16121" max="16122" width="8.125" customWidth="1"/>
    <col min="16123" max="16150" width="3.25" customWidth="1"/>
    <col min="16151" max="16156" width="10" customWidth="1"/>
    <col min="16157" max="16157" width="26.125" customWidth="1"/>
    <col min="16159" max="16162" width="3.5" customWidth="1"/>
  </cols>
  <sheetData>
    <row r="1" spans="1:36" ht="42.75" thickBot="1">
      <c r="A1" s="220" t="s">
        <v>166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</row>
    <row r="2" spans="1:36" ht="22.5" customHeight="1">
      <c r="A2" s="44"/>
      <c r="B2" s="45" t="s">
        <v>81</v>
      </c>
      <c r="C2" s="234" t="str">
        <f>A4</f>
        <v>芦原中Ⅱ</v>
      </c>
      <c r="D2" s="235"/>
      <c r="E2" s="235"/>
      <c r="F2" s="238"/>
      <c r="G2" s="234" t="str">
        <f>A6</f>
        <v>陽明中</v>
      </c>
      <c r="H2" s="235"/>
      <c r="I2" s="235"/>
      <c r="J2" s="235"/>
      <c r="K2" s="234" t="str">
        <f>A8</f>
        <v>パトリアーレ</v>
      </c>
      <c r="L2" s="235"/>
      <c r="M2" s="235"/>
      <c r="N2" s="235"/>
      <c r="O2" s="234" t="str">
        <f>A10</f>
        <v>武生六中</v>
      </c>
      <c r="P2" s="235"/>
      <c r="Q2" s="235"/>
      <c r="R2" s="235"/>
      <c r="S2" s="234" t="str">
        <f>A12</f>
        <v>勝山南部中</v>
      </c>
      <c r="T2" s="235"/>
      <c r="U2" s="235"/>
      <c r="V2" s="235"/>
      <c r="W2" s="234" t="str">
        <f>A14</f>
        <v>高志中</v>
      </c>
      <c r="X2" s="235"/>
      <c r="Y2" s="235"/>
      <c r="Z2" s="235"/>
      <c r="AA2" s="234" t="str">
        <f>A16</f>
        <v>FUKUI North FCⅡ</v>
      </c>
      <c r="AB2" s="235"/>
      <c r="AC2" s="235"/>
      <c r="AD2" s="235"/>
      <c r="AE2" s="407" t="s">
        <v>83</v>
      </c>
      <c r="AF2" s="409" t="s">
        <v>84</v>
      </c>
      <c r="AG2" s="409" t="s">
        <v>85</v>
      </c>
      <c r="AH2" s="409" t="s">
        <v>86</v>
      </c>
      <c r="AI2" s="411" t="s">
        <v>87</v>
      </c>
      <c r="AJ2" s="405" t="s">
        <v>88</v>
      </c>
    </row>
    <row r="3" spans="1:36" ht="22.5" customHeight="1">
      <c r="A3" s="46" t="s">
        <v>89</v>
      </c>
      <c r="B3" s="47"/>
      <c r="C3" s="236"/>
      <c r="D3" s="237"/>
      <c r="E3" s="237"/>
      <c r="F3" s="239"/>
      <c r="G3" s="236"/>
      <c r="H3" s="237"/>
      <c r="I3" s="237"/>
      <c r="J3" s="237"/>
      <c r="K3" s="236"/>
      <c r="L3" s="237"/>
      <c r="M3" s="237"/>
      <c r="N3" s="237"/>
      <c r="O3" s="236"/>
      <c r="P3" s="237"/>
      <c r="Q3" s="237"/>
      <c r="R3" s="237"/>
      <c r="S3" s="236"/>
      <c r="T3" s="237"/>
      <c r="U3" s="237"/>
      <c r="V3" s="237"/>
      <c r="W3" s="236"/>
      <c r="X3" s="237"/>
      <c r="Y3" s="237"/>
      <c r="Z3" s="237"/>
      <c r="AA3" s="236"/>
      <c r="AB3" s="237"/>
      <c r="AC3" s="237"/>
      <c r="AD3" s="237"/>
      <c r="AE3" s="408"/>
      <c r="AF3" s="410"/>
      <c r="AG3" s="410"/>
      <c r="AH3" s="410"/>
      <c r="AI3" s="412"/>
      <c r="AJ3" s="406"/>
    </row>
    <row r="4" spans="1:36" ht="22.5" customHeight="1">
      <c r="A4" s="244" t="s">
        <v>167</v>
      </c>
      <c r="B4" s="245"/>
      <c r="C4" s="29"/>
      <c r="D4" s="30"/>
      <c r="E4" s="30"/>
      <c r="F4" s="31"/>
      <c r="G4" s="29" t="str">
        <f t="shared" ref="G4:G17" si="0">IF(H4="","",IF(H4=J4,"△",IF(H4&gt;J4,"○","●")))</f>
        <v>●</v>
      </c>
      <c r="H4" s="30">
        <v>1</v>
      </c>
      <c r="I4" s="30" t="s">
        <v>90</v>
      </c>
      <c r="J4" s="31">
        <v>6</v>
      </c>
      <c r="K4" s="29" t="str">
        <f t="shared" ref="K4:K17" si="1">IF(L4="","",IF(L4=N4,"△",IF(L4&gt;N4,"○","●")))</f>
        <v>●</v>
      </c>
      <c r="L4" s="30">
        <v>0</v>
      </c>
      <c r="M4" s="30" t="s">
        <v>90</v>
      </c>
      <c r="N4" s="31">
        <v>2</v>
      </c>
      <c r="O4" s="29" t="str">
        <f t="shared" ref="O4:O17" si="2">IF(P4="","",IF(P4=R4,"△",IF(P4&gt;R4,"○","●")))</f>
        <v>●</v>
      </c>
      <c r="P4" s="30">
        <v>1</v>
      </c>
      <c r="Q4" s="30" t="s">
        <v>90</v>
      </c>
      <c r="R4" s="31">
        <v>2</v>
      </c>
      <c r="S4" s="29" t="str">
        <f t="shared" ref="S4:S17" si="3">IF(T4="","",IF(T4=V4,"△",IF(T4&gt;V4,"○","●")))</f>
        <v>●</v>
      </c>
      <c r="T4" s="30">
        <v>0</v>
      </c>
      <c r="U4" s="30" t="s">
        <v>90</v>
      </c>
      <c r="V4" s="31">
        <v>9</v>
      </c>
      <c r="W4" s="29" t="str">
        <f t="shared" ref="W4:W17" si="4">IF(X4="","",IF(X4=Z4,"△",IF(X4&gt;Z4,"○","●")))</f>
        <v>●</v>
      </c>
      <c r="X4" s="30">
        <v>1</v>
      </c>
      <c r="Y4" s="30" t="s">
        <v>90</v>
      </c>
      <c r="Z4" s="31">
        <v>2</v>
      </c>
      <c r="AA4" s="29" t="str">
        <f t="shared" ref="AA4:AA17" si="5">IF(AB4="","",IF(AB4=AD4,"△",IF(AB4&gt;AD4,"○","●")))</f>
        <v>○</v>
      </c>
      <c r="AB4" s="30">
        <v>2</v>
      </c>
      <c r="AC4" s="30" t="s">
        <v>90</v>
      </c>
      <c r="AD4" s="31">
        <v>0</v>
      </c>
      <c r="AE4" s="392">
        <f>COUNTIF(C4:AD5,"○")*3+COUNTIF(C4:AD5,"△")</f>
        <v>10</v>
      </c>
      <c r="AF4" s="394">
        <f>D4+H4+L4+P4+T4+X4+AB4+D5+H5+L5+P5+T5+X5+AB5</f>
        <v>13</v>
      </c>
      <c r="AG4" s="396">
        <f>-(F4+J4+N4+R4+V4+Z4+AD4+F5+J5+N5+R5+V5+Z5+AD5)</f>
        <v>-34</v>
      </c>
      <c r="AH4" s="396">
        <f>AF4+AG4</f>
        <v>-21</v>
      </c>
      <c r="AI4" s="398">
        <f>RANK(AE4,$AE$4:$AE$17,0)</f>
        <v>6</v>
      </c>
      <c r="AJ4" s="390">
        <v>6</v>
      </c>
    </row>
    <row r="5" spans="1:36" ht="22.5" customHeight="1">
      <c r="A5" s="246"/>
      <c r="B5" s="247"/>
      <c r="C5" s="33"/>
      <c r="D5" s="34"/>
      <c r="E5" s="35"/>
      <c r="F5" s="36"/>
      <c r="G5" s="37" t="str">
        <f t="shared" si="0"/>
        <v>○</v>
      </c>
      <c r="H5" s="34">
        <v>3</v>
      </c>
      <c r="I5" s="35" t="s">
        <v>90</v>
      </c>
      <c r="J5" s="36">
        <v>0</v>
      </c>
      <c r="K5" s="37" t="str">
        <f t="shared" si="1"/>
        <v>●</v>
      </c>
      <c r="L5" s="34">
        <v>0</v>
      </c>
      <c r="M5" s="35" t="s">
        <v>90</v>
      </c>
      <c r="N5" s="36">
        <v>8</v>
      </c>
      <c r="O5" s="37" t="str">
        <f t="shared" si="2"/>
        <v>○</v>
      </c>
      <c r="P5" s="34">
        <v>2</v>
      </c>
      <c r="Q5" s="35" t="s">
        <v>90</v>
      </c>
      <c r="R5" s="36">
        <v>0</v>
      </c>
      <c r="S5" s="37" t="str">
        <f t="shared" si="3"/>
        <v>●</v>
      </c>
      <c r="T5" s="34">
        <v>1</v>
      </c>
      <c r="U5" s="35" t="s">
        <v>90</v>
      </c>
      <c r="V5" s="36">
        <v>2</v>
      </c>
      <c r="W5" s="37" t="str">
        <f t="shared" si="4"/>
        <v>△</v>
      </c>
      <c r="X5" s="34">
        <v>0</v>
      </c>
      <c r="Y5" s="35" t="s">
        <v>90</v>
      </c>
      <c r="Z5" s="36">
        <v>0</v>
      </c>
      <c r="AA5" s="37" t="str">
        <f t="shared" si="5"/>
        <v>●</v>
      </c>
      <c r="AB5" s="34">
        <v>2</v>
      </c>
      <c r="AC5" s="35" t="s">
        <v>90</v>
      </c>
      <c r="AD5" s="36">
        <v>3</v>
      </c>
      <c r="AE5" s="403"/>
      <c r="AF5" s="404"/>
      <c r="AG5" s="400"/>
      <c r="AH5" s="400"/>
      <c r="AI5" s="401"/>
      <c r="AJ5" s="402"/>
    </row>
    <row r="6" spans="1:36" ht="22.5" customHeight="1">
      <c r="A6" s="244" t="s">
        <v>168</v>
      </c>
      <c r="B6" s="245"/>
      <c r="C6" s="29" t="str">
        <f t="shared" ref="C6:C17" si="6">IF(D6="","",IF(D6=F6,"△",IF(D6&gt;F6,"○","●")))</f>
        <v>○</v>
      </c>
      <c r="D6" s="30">
        <v>6</v>
      </c>
      <c r="E6" s="30" t="s">
        <v>90</v>
      </c>
      <c r="F6" s="31">
        <v>1</v>
      </c>
      <c r="G6" s="29" t="str">
        <f t="shared" si="0"/>
        <v/>
      </c>
      <c r="H6" s="30"/>
      <c r="I6" s="30"/>
      <c r="J6" s="31"/>
      <c r="K6" s="29" t="str">
        <f t="shared" si="1"/>
        <v>●</v>
      </c>
      <c r="L6" s="30">
        <v>1</v>
      </c>
      <c r="M6" s="30" t="s">
        <v>90</v>
      </c>
      <c r="N6" s="31">
        <v>4</v>
      </c>
      <c r="O6" s="29" t="str">
        <f t="shared" si="2"/>
        <v>△</v>
      </c>
      <c r="P6" s="30">
        <v>3</v>
      </c>
      <c r="Q6" s="30" t="s">
        <v>90</v>
      </c>
      <c r="R6" s="31">
        <v>3</v>
      </c>
      <c r="S6" s="29" t="str">
        <f t="shared" si="3"/>
        <v>●</v>
      </c>
      <c r="T6" s="30">
        <v>0</v>
      </c>
      <c r="U6" s="30" t="s">
        <v>90</v>
      </c>
      <c r="V6" s="31">
        <v>3</v>
      </c>
      <c r="W6" s="29" t="str">
        <f t="shared" si="4"/>
        <v>●</v>
      </c>
      <c r="X6" s="30">
        <v>2</v>
      </c>
      <c r="Y6" s="30" t="s">
        <v>90</v>
      </c>
      <c r="Z6" s="31">
        <v>5</v>
      </c>
      <c r="AA6" s="29" t="str">
        <f t="shared" si="5"/>
        <v>●</v>
      </c>
      <c r="AB6" s="30">
        <v>3</v>
      </c>
      <c r="AC6" s="30" t="s">
        <v>90</v>
      </c>
      <c r="AD6" s="31">
        <v>4</v>
      </c>
      <c r="AE6" s="392">
        <f>COUNTIF(C6:AD7,"○")*3+COUNTIF(C6:AD7,"△")</f>
        <v>4</v>
      </c>
      <c r="AF6" s="394">
        <f>D6+H6+L6+P6+T6+X6+AB6+D7+H7+L7+P7+T7+X7+AB7</f>
        <v>15</v>
      </c>
      <c r="AG6" s="396">
        <f>-(F6+J6+N6+R6+V6+Z6+AD6+F7+J7+N7+R7+V7+Z7+AD7)</f>
        <v>-38</v>
      </c>
      <c r="AH6" s="396">
        <f>AF6+AG6</f>
        <v>-23</v>
      </c>
      <c r="AI6" s="398">
        <f>RANK(AE6,$AE$4:$AE$17,0)</f>
        <v>7</v>
      </c>
      <c r="AJ6" s="390">
        <v>7</v>
      </c>
    </row>
    <row r="7" spans="1:36" ht="22.5" customHeight="1">
      <c r="A7" s="254"/>
      <c r="B7" s="255"/>
      <c r="C7" s="37" t="str">
        <f t="shared" si="6"/>
        <v>●</v>
      </c>
      <c r="D7" s="34">
        <v>0</v>
      </c>
      <c r="E7" s="35" t="s">
        <v>90</v>
      </c>
      <c r="F7" s="36">
        <v>3</v>
      </c>
      <c r="G7" s="37" t="str">
        <f t="shared" si="0"/>
        <v/>
      </c>
      <c r="H7" s="34"/>
      <c r="I7" s="35"/>
      <c r="J7" s="36"/>
      <c r="K7" s="37" t="str">
        <f t="shared" si="1"/>
        <v>●</v>
      </c>
      <c r="L7" s="34">
        <v>0</v>
      </c>
      <c r="M7" s="35" t="s">
        <v>90</v>
      </c>
      <c r="N7" s="36">
        <v>3</v>
      </c>
      <c r="O7" s="37" t="str">
        <f t="shared" si="2"/>
        <v>●</v>
      </c>
      <c r="P7" s="34">
        <v>0</v>
      </c>
      <c r="Q7" s="35" t="s">
        <v>90</v>
      </c>
      <c r="R7" s="36">
        <v>3</v>
      </c>
      <c r="S7" s="37" t="str">
        <f t="shared" si="3"/>
        <v>●</v>
      </c>
      <c r="T7" s="34">
        <v>0</v>
      </c>
      <c r="U7" s="35" t="s">
        <v>90</v>
      </c>
      <c r="V7" s="36">
        <v>3</v>
      </c>
      <c r="W7" s="37" t="str">
        <f t="shared" si="4"/>
        <v>●</v>
      </c>
      <c r="X7" s="34">
        <v>0</v>
      </c>
      <c r="Y7" s="35" t="s">
        <v>90</v>
      </c>
      <c r="Z7" s="36">
        <v>3</v>
      </c>
      <c r="AA7" s="37" t="str">
        <f t="shared" si="5"/>
        <v>●</v>
      </c>
      <c r="AB7" s="34">
        <v>0</v>
      </c>
      <c r="AC7" s="35" t="s">
        <v>90</v>
      </c>
      <c r="AD7" s="36">
        <v>3</v>
      </c>
      <c r="AE7" s="403"/>
      <c r="AF7" s="404"/>
      <c r="AG7" s="400"/>
      <c r="AH7" s="400"/>
      <c r="AI7" s="401"/>
      <c r="AJ7" s="402"/>
    </row>
    <row r="8" spans="1:36" ht="22.5" customHeight="1">
      <c r="A8" s="246" t="s">
        <v>169</v>
      </c>
      <c r="B8" s="247"/>
      <c r="C8" s="29" t="str">
        <f t="shared" si="6"/>
        <v>○</v>
      </c>
      <c r="D8" s="30">
        <v>2</v>
      </c>
      <c r="E8" s="30" t="s">
        <v>90</v>
      </c>
      <c r="F8" s="31">
        <v>0</v>
      </c>
      <c r="G8" s="29" t="str">
        <f t="shared" si="0"/>
        <v>○</v>
      </c>
      <c r="H8" s="30">
        <v>4</v>
      </c>
      <c r="I8" s="30" t="s">
        <v>90</v>
      </c>
      <c r="J8" s="31">
        <v>1</v>
      </c>
      <c r="K8" s="29" t="str">
        <f t="shared" si="1"/>
        <v/>
      </c>
      <c r="L8" s="30"/>
      <c r="M8" s="30"/>
      <c r="N8" s="31"/>
      <c r="O8" s="29" t="str">
        <f t="shared" si="2"/>
        <v>●</v>
      </c>
      <c r="P8" s="30">
        <v>0</v>
      </c>
      <c r="Q8" s="30" t="s">
        <v>90</v>
      </c>
      <c r="R8" s="31">
        <v>2</v>
      </c>
      <c r="S8" s="29" t="str">
        <f t="shared" si="3"/>
        <v>○</v>
      </c>
      <c r="T8" s="30">
        <v>7</v>
      </c>
      <c r="U8" s="30" t="s">
        <v>90</v>
      </c>
      <c r="V8" s="31">
        <v>0</v>
      </c>
      <c r="W8" s="29" t="str">
        <f t="shared" si="4"/>
        <v>○</v>
      </c>
      <c r="X8" s="30">
        <v>6</v>
      </c>
      <c r="Y8" s="30" t="s">
        <v>90</v>
      </c>
      <c r="Z8" s="31">
        <v>0</v>
      </c>
      <c r="AA8" s="29" t="str">
        <f t="shared" si="5"/>
        <v>△</v>
      </c>
      <c r="AB8" s="30">
        <v>2</v>
      </c>
      <c r="AC8" s="30" t="s">
        <v>90</v>
      </c>
      <c r="AD8" s="31">
        <v>2</v>
      </c>
      <c r="AE8" s="392">
        <f>COUNTIF(C8:AD9,"○")*3+COUNTIF(C8:AD9,"△")</f>
        <v>31</v>
      </c>
      <c r="AF8" s="394">
        <f>D8+H8+L8+P8+T8+X8+AB8+D9+H9+L9+P9+T9+X9+AB9</f>
        <v>67</v>
      </c>
      <c r="AG8" s="396">
        <f>-(F8+J8+N8+R8+V8+Z8+AD8+F9+J9+N9+R9+V9+Z9+AD9)</f>
        <v>-9</v>
      </c>
      <c r="AH8" s="396">
        <f>AF8+AG8</f>
        <v>58</v>
      </c>
      <c r="AI8" s="398">
        <f>RANK(AE8,$AE$4:$AE$17,0)</f>
        <v>1</v>
      </c>
      <c r="AJ8" s="390">
        <v>1</v>
      </c>
    </row>
    <row r="9" spans="1:36" ht="22.5" customHeight="1">
      <c r="A9" s="246"/>
      <c r="B9" s="247"/>
      <c r="C9" s="37" t="str">
        <f t="shared" si="6"/>
        <v>○</v>
      </c>
      <c r="D9" s="34">
        <v>8</v>
      </c>
      <c r="E9" s="35" t="s">
        <v>90</v>
      </c>
      <c r="F9" s="36">
        <v>0</v>
      </c>
      <c r="G9" s="37" t="str">
        <f t="shared" si="0"/>
        <v>○</v>
      </c>
      <c r="H9" s="34">
        <v>3</v>
      </c>
      <c r="I9" s="35" t="s">
        <v>90</v>
      </c>
      <c r="J9" s="36">
        <v>0</v>
      </c>
      <c r="K9" s="37" t="str">
        <f t="shared" si="1"/>
        <v/>
      </c>
      <c r="L9" s="34"/>
      <c r="M9" s="35"/>
      <c r="N9" s="36"/>
      <c r="O9" s="37" t="str">
        <f t="shared" si="2"/>
        <v>○</v>
      </c>
      <c r="P9" s="34">
        <v>7</v>
      </c>
      <c r="Q9" s="35" t="s">
        <v>90</v>
      </c>
      <c r="R9" s="36">
        <v>3</v>
      </c>
      <c r="S9" s="37" t="str">
        <f t="shared" si="3"/>
        <v>○</v>
      </c>
      <c r="T9" s="34">
        <v>11</v>
      </c>
      <c r="U9" s="35" t="s">
        <v>90</v>
      </c>
      <c r="V9" s="36">
        <v>1</v>
      </c>
      <c r="W9" s="37" t="str">
        <f t="shared" si="4"/>
        <v>○</v>
      </c>
      <c r="X9" s="34">
        <v>15</v>
      </c>
      <c r="Y9" s="35" t="s">
        <v>90</v>
      </c>
      <c r="Z9" s="36">
        <v>0</v>
      </c>
      <c r="AA9" s="37" t="str">
        <f t="shared" si="5"/>
        <v>○</v>
      </c>
      <c r="AB9" s="34">
        <v>2</v>
      </c>
      <c r="AC9" s="35" t="s">
        <v>90</v>
      </c>
      <c r="AD9" s="36">
        <v>0</v>
      </c>
      <c r="AE9" s="403"/>
      <c r="AF9" s="404"/>
      <c r="AG9" s="400"/>
      <c r="AH9" s="400"/>
      <c r="AI9" s="401"/>
      <c r="AJ9" s="402"/>
    </row>
    <row r="10" spans="1:36" ht="22.5" customHeight="1">
      <c r="A10" s="244" t="s">
        <v>170</v>
      </c>
      <c r="B10" s="245"/>
      <c r="C10" s="29" t="str">
        <f t="shared" si="6"/>
        <v>○</v>
      </c>
      <c r="D10" s="30">
        <v>2</v>
      </c>
      <c r="E10" s="30" t="s">
        <v>90</v>
      </c>
      <c r="F10" s="31">
        <v>1</v>
      </c>
      <c r="G10" s="29" t="str">
        <f t="shared" si="0"/>
        <v>△</v>
      </c>
      <c r="H10" s="30">
        <v>3</v>
      </c>
      <c r="I10" s="30" t="s">
        <v>90</v>
      </c>
      <c r="J10" s="31">
        <v>3</v>
      </c>
      <c r="K10" s="29" t="str">
        <f t="shared" si="1"/>
        <v>○</v>
      </c>
      <c r="L10" s="30">
        <v>2</v>
      </c>
      <c r="M10" s="30" t="s">
        <v>90</v>
      </c>
      <c r="N10" s="31">
        <v>0</v>
      </c>
      <c r="O10" s="29" t="str">
        <f t="shared" si="2"/>
        <v/>
      </c>
      <c r="P10" s="30"/>
      <c r="Q10" s="30"/>
      <c r="R10" s="31"/>
      <c r="S10" s="29" t="str">
        <f t="shared" si="3"/>
        <v>○</v>
      </c>
      <c r="T10" s="30">
        <v>3</v>
      </c>
      <c r="U10" s="30" t="s">
        <v>90</v>
      </c>
      <c r="V10" s="31">
        <v>0</v>
      </c>
      <c r="W10" s="29" t="str">
        <f t="shared" si="4"/>
        <v>○</v>
      </c>
      <c r="X10" s="30">
        <v>3</v>
      </c>
      <c r="Y10" s="30" t="s">
        <v>90</v>
      </c>
      <c r="Z10" s="31">
        <v>0</v>
      </c>
      <c r="AA10" s="29" t="str">
        <f t="shared" si="5"/>
        <v>●</v>
      </c>
      <c r="AB10" s="30">
        <v>0</v>
      </c>
      <c r="AC10" s="30" t="s">
        <v>90</v>
      </c>
      <c r="AD10" s="31">
        <v>1</v>
      </c>
      <c r="AE10" s="392">
        <f>COUNTIF(C10:AD11,"○")*3+COUNTIF(C10:AD11,"△")</f>
        <v>20</v>
      </c>
      <c r="AF10" s="394">
        <f>D10+H10+L10+P10+T10+X10+AB10+D11+H11+L11+P11+T11+X11+AB11</f>
        <v>21</v>
      </c>
      <c r="AG10" s="396">
        <f>-(F10+J10+N10+R10+V10+Z10+AD10+F11+J11+N11+R11+V11+Z11+AD11)</f>
        <v>-22</v>
      </c>
      <c r="AH10" s="396">
        <f>AF10+AG10</f>
        <v>-1</v>
      </c>
      <c r="AI10" s="398">
        <f>RANK(AE10,$AE$4:$AE$17,0)</f>
        <v>4</v>
      </c>
      <c r="AJ10" s="390">
        <v>4</v>
      </c>
    </row>
    <row r="11" spans="1:36" ht="22.5" customHeight="1">
      <c r="A11" s="254"/>
      <c r="B11" s="255"/>
      <c r="C11" s="37" t="str">
        <f t="shared" si="6"/>
        <v>●</v>
      </c>
      <c r="D11" s="34">
        <v>0</v>
      </c>
      <c r="E11" s="35" t="s">
        <v>90</v>
      </c>
      <c r="F11" s="36">
        <v>2</v>
      </c>
      <c r="G11" s="37" t="str">
        <f t="shared" si="0"/>
        <v>○</v>
      </c>
      <c r="H11" s="34">
        <v>3</v>
      </c>
      <c r="I11" s="35" t="s">
        <v>90</v>
      </c>
      <c r="J11" s="36">
        <v>0</v>
      </c>
      <c r="K11" s="37" t="str">
        <f t="shared" si="1"/>
        <v>●</v>
      </c>
      <c r="L11" s="34">
        <v>3</v>
      </c>
      <c r="M11" s="35" t="s">
        <v>90</v>
      </c>
      <c r="N11" s="36">
        <v>7</v>
      </c>
      <c r="O11" s="37" t="str">
        <f t="shared" si="2"/>
        <v/>
      </c>
      <c r="P11" s="34"/>
      <c r="Q11" s="35"/>
      <c r="R11" s="36"/>
      <c r="S11" s="37" t="str">
        <f t="shared" si="3"/>
        <v>○</v>
      </c>
      <c r="T11" s="34">
        <v>1</v>
      </c>
      <c r="U11" s="35" t="s">
        <v>90</v>
      </c>
      <c r="V11" s="36">
        <v>0</v>
      </c>
      <c r="W11" s="37" t="str">
        <f t="shared" si="4"/>
        <v>△</v>
      </c>
      <c r="X11" s="34">
        <v>1</v>
      </c>
      <c r="Y11" s="35" t="s">
        <v>90</v>
      </c>
      <c r="Z11" s="36">
        <v>1</v>
      </c>
      <c r="AA11" s="37" t="str">
        <f t="shared" si="5"/>
        <v>●</v>
      </c>
      <c r="AB11" s="34">
        <v>0</v>
      </c>
      <c r="AC11" s="35" t="s">
        <v>90</v>
      </c>
      <c r="AD11" s="36">
        <v>7</v>
      </c>
      <c r="AE11" s="403"/>
      <c r="AF11" s="404"/>
      <c r="AG11" s="400"/>
      <c r="AH11" s="400"/>
      <c r="AI11" s="401"/>
      <c r="AJ11" s="402"/>
    </row>
    <row r="12" spans="1:36" ht="22.5" customHeight="1">
      <c r="A12" s="246" t="s">
        <v>171</v>
      </c>
      <c r="B12" s="247"/>
      <c r="C12" s="29" t="str">
        <f t="shared" si="6"/>
        <v>○</v>
      </c>
      <c r="D12" s="30">
        <v>9</v>
      </c>
      <c r="E12" s="30" t="s">
        <v>90</v>
      </c>
      <c r="F12" s="31">
        <v>0</v>
      </c>
      <c r="G12" s="29" t="str">
        <f t="shared" si="0"/>
        <v>○</v>
      </c>
      <c r="H12" s="30">
        <v>3</v>
      </c>
      <c r="I12" s="30" t="s">
        <v>90</v>
      </c>
      <c r="J12" s="31">
        <v>0</v>
      </c>
      <c r="K12" s="29" t="str">
        <f t="shared" si="1"/>
        <v>●</v>
      </c>
      <c r="L12" s="30">
        <v>0</v>
      </c>
      <c r="M12" s="30" t="s">
        <v>90</v>
      </c>
      <c r="N12" s="31">
        <v>7</v>
      </c>
      <c r="O12" s="29" t="str">
        <f t="shared" si="2"/>
        <v>●</v>
      </c>
      <c r="P12" s="30">
        <v>0</v>
      </c>
      <c r="Q12" s="30" t="s">
        <v>90</v>
      </c>
      <c r="R12" s="31">
        <v>3</v>
      </c>
      <c r="S12" s="29" t="str">
        <f t="shared" si="3"/>
        <v/>
      </c>
      <c r="T12" s="30"/>
      <c r="U12" s="30"/>
      <c r="V12" s="31"/>
      <c r="W12" s="29" t="str">
        <f t="shared" si="4"/>
        <v>○</v>
      </c>
      <c r="X12" s="30">
        <v>4</v>
      </c>
      <c r="Y12" s="30" t="s">
        <v>90</v>
      </c>
      <c r="Z12" s="31">
        <v>0</v>
      </c>
      <c r="AA12" s="29" t="str">
        <f t="shared" si="5"/>
        <v>○</v>
      </c>
      <c r="AB12" s="30">
        <v>2</v>
      </c>
      <c r="AC12" s="30" t="s">
        <v>90</v>
      </c>
      <c r="AD12" s="31">
        <v>0</v>
      </c>
      <c r="AE12" s="392">
        <f>COUNTIF(C12:AD13,"○")*3+COUNTIF(C12:AD13,"△")</f>
        <v>24</v>
      </c>
      <c r="AF12" s="394">
        <f>D12+H12+L12+P12+T12+X12+AB12+D13+H13+L13+P13+T13+X13+AB13</f>
        <v>31</v>
      </c>
      <c r="AG12" s="396">
        <f>-(F12+J12+N12+R12+V12+Z12+AD12+F13+J13+N13+R13+V13+Z13+AD13)</f>
        <v>-25</v>
      </c>
      <c r="AH12" s="396">
        <f>AF12+AG12</f>
        <v>6</v>
      </c>
      <c r="AI12" s="398">
        <f>RANK(AE12,$AE$4:$AE$17,0)</f>
        <v>2</v>
      </c>
      <c r="AJ12" s="390">
        <v>2</v>
      </c>
    </row>
    <row r="13" spans="1:36" ht="22.5" customHeight="1">
      <c r="A13" s="246"/>
      <c r="B13" s="247"/>
      <c r="C13" s="37" t="str">
        <f t="shared" si="6"/>
        <v>○</v>
      </c>
      <c r="D13" s="34">
        <v>2</v>
      </c>
      <c r="E13" s="35" t="s">
        <v>90</v>
      </c>
      <c r="F13" s="36">
        <v>1</v>
      </c>
      <c r="G13" s="37" t="str">
        <f t="shared" si="0"/>
        <v>○</v>
      </c>
      <c r="H13" s="34">
        <v>3</v>
      </c>
      <c r="I13" s="35" t="s">
        <v>90</v>
      </c>
      <c r="J13" s="36">
        <v>0</v>
      </c>
      <c r="K13" s="37" t="str">
        <f t="shared" si="1"/>
        <v>●</v>
      </c>
      <c r="L13" s="34">
        <v>1</v>
      </c>
      <c r="M13" s="35" t="s">
        <v>90</v>
      </c>
      <c r="N13" s="36">
        <v>11</v>
      </c>
      <c r="O13" s="37" t="str">
        <f t="shared" si="2"/>
        <v>●</v>
      </c>
      <c r="P13" s="34">
        <v>0</v>
      </c>
      <c r="Q13" s="35" t="s">
        <v>90</v>
      </c>
      <c r="R13" s="36">
        <v>1</v>
      </c>
      <c r="S13" s="37" t="str">
        <f t="shared" si="3"/>
        <v/>
      </c>
      <c r="T13" s="34"/>
      <c r="U13" s="35"/>
      <c r="V13" s="36"/>
      <c r="W13" s="37" t="str">
        <f t="shared" si="4"/>
        <v>○</v>
      </c>
      <c r="X13" s="34">
        <v>5</v>
      </c>
      <c r="Y13" s="35" t="s">
        <v>90</v>
      </c>
      <c r="Z13" s="36">
        <v>2</v>
      </c>
      <c r="AA13" s="37" t="str">
        <f t="shared" si="5"/>
        <v>○</v>
      </c>
      <c r="AB13" s="34">
        <v>2</v>
      </c>
      <c r="AC13" s="35" t="s">
        <v>90</v>
      </c>
      <c r="AD13" s="36">
        <v>0</v>
      </c>
      <c r="AE13" s="403"/>
      <c r="AF13" s="404"/>
      <c r="AG13" s="400"/>
      <c r="AH13" s="400"/>
      <c r="AI13" s="401"/>
      <c r="AJ13" s="402"/>
    </row>
    <row r="14" spans="1:36" ht="22.5" customHeight="1">
      <c r="A14" s="244" t="s">
        <v>172</v>
      </c>
      <c r="B14" s="245"/>
      <c r="C14" s="29" t="str">
        <f t="shared" si="6"/>
        <v>○</v>
      </c>
      <c r="D14" s="30">
        <v>2</v>
      </c>
      <c r="E14" s="30" t="s">
        <v>90</v>
      </c>
      <c r="F14" s="31">
        <v>1</v>
      </c>
      <c r="G14" s="29" t="str">
        <f t="shared" si="0"/>
        <v>○</v>
      </c>
      <c r="H14" s="30">
        <v>5</v>
      </c>
      <c r="I14" s="30" t="s">
        <v>90</v>
      </c>
      <c r="J14" s="31">
        <v>2</v>
      </c>
      <c r="K14" s="29" t="str">
        <f t="shared" si="1"/>
        <v>●</v>
      </c>
      <c r="L14" s="30">
        <v>0</v>
      </c>
      <c r="M14" s="30" t="s">
        <v>90</v>
      </c>
      <c r="N14" s="31">
        <v>6</v>
      </c>
      <c r="O14" s="29" t="str">
        <f t="shared" si="2"/>
        <v>●</v>
      </c>
      <c r="P14" s="30">
        <v>0</v>
      </c>
      <c r="Q14" s="30" t="s">
        <v>90</v>
      </c>
      <c r="R14" s="31">
        <v>3</v>
      </c>
      <c r="S14" s="29" t="str">
        <f t="shared" si="3"/>
        <v>●</v>
      </c>
      <c r="T14" s="30">
        <v>0</v>
      </c>
      <c r="U14" s="30" t="s">
        <v>90</v>
      </c>
      <c r="V14" s="31">
        <v>4</v>
      </c>
      <c r="W14" s="29" t="str">
        <f t="shared" si="4"/>
        <v/>
      </c>
      <c r="X14" s="30"/>
      <c r="Y14" s="30"/>
      <c r="Z14" s="31"/>
      <c r="AA14" s="29" t="str">
        <f t="shared" si="5"/>
        <v>●</v>
      </c>
      <c r="AB14" s="30">
        <v>0</v>
      </c>
      <c r="AC14" s="30" t="s">
        <v>90</v>
      </c>
      <c r="AD14" s="31">
        <v>5</v>
      </c>
      <c r="AE14" s="392">
        <f>COUNTIF(C14:AD15,"○")*3+COUNTIF(C14:AD15,"△")</f>
        <v>11</v>
      </c>
      <c r="AF14" s="394">
        <f>D14+H14+L14+P14+T14+X14+AB14+D15+H15+L15+P15+T15+X15+AB15</f>
        <v>13</v>
      </c>
      <c r="AG14" s="396">
        <f>-(F14+J14+N14+R14+V14+Z14+AD14+F15+J15+N15+R15+V15+Z15+AD15)</f>
        <v>-44</v>
      </c>
      <c r="AH14" s="396">
        <f>AF14+AG14</f>
        <v>-31</v>
      </c>
      <c r="AI14" s="398">
        <f>RANK(AE14,$AE$4:$AE$17,0)</f>
        <v>5</v>
      </c>
      <c r="AJ14" s="390">
        <v>5</v>
      </c>
    </row>
    <row r="15" spans="1:36" ht="22.5" customHeight="1">
      <c r="A15" s="254"/>
      <c r="B15" s="255"/>
      <c r="C15" s="37" t="str">
        <f t="shared" si="6"/>
        <v>△</v>
      </c>
      <c r="D15" s="34">
        <v>0</v>
      </c>
      <c r="E15" s="35" t="s">
        <v>90</v>
      </c>
      <c r="F15" s="36">
        <v>0</v>
      </c>
      <c r="G15" s="37" t="str">
        <f t="shared" si="0"/>
        <v>○</v>
      </c>
      <c r="H15" s="34">
        <v>3</v>
      </c>
      <c r="I15" s="35" t="s">
        <v>90</v>
      </c>
      <c r="J15" s="36">
        <v>0</v>
      </c>
      <c r="K15" s="37" t="str">
        <f t="shared" si="1"/>
        <v>●</v>
      </c>
      <c r="L15" s="34">
        <v>0</v>
      </c>
      <c r="M15" s="35" t="s">
        <v>90</v>
      </c>
      <c r="N15" s="36">
        <v>15</v>
      </c>
      <c r="O15" s="37" t="str">
        <f t="shared" si="2"/>
        <v>△</v>
      </c>
      <c r="P15" s="34">
        <v>1</v>
      </c>
      <c r="Q15" s="35" t="s">
        <v>90</v>
      </c>
      <c r="R15" s="36">
        <v>1</v>
      </c>
      <c r="S15" s="37" t="str">
        <f t="shared" si="3"/>
        <v>●</v>
      </c>
      <c r="T15" s="34">
        <v>2</v>
      </c>
      <c r="U15" s="35" t="s">
        <v>90</v>
      </c>
      <c r="V15" s="36">
        <v>5</v>
      </c>
      <c r="W15" s="37" t="str">
        <f t="shared" si="4"/>
        <v/>
      </c>
      <c r="X15" s="34"/>
      <c r="Y15" s="35"/>
      <c r="Z15" s="36"/>
      <c r="AA15" s="37" t="str">
        <f t="shared" si="5"/>
        <v>●</v>
      </c>
      <c r="AB15" s="34">
        <v>0</v>
      </c>
      <c r="AC15" s="35" t="s">
        <v>90</v>
      </c>
      <c r="AD15" s="36">
        <v>2</v>
      </c>
      <c r="AE15" s="403"/>
      <c r="AF15" s="404"/>
      <c r="AG15" s="400"/>
      <c r="AH15" s="400"/>
      <c r="AI15" s="401"/>
      <c r="AJ15" s="402"/>
    </row>
    <row r="16" spans="1:36" ht="22.5" customHeight="1">
      <c r="A16" s="244" t="s">
        <v>173</v>
      </c>
      <c r="B16" s="245"/>
      <c r="C16" s="29" t="str">
        <f t="shared" si="6"/>
        <v>●</v>
      </c>
      <c r="D16" s="30">
        <v>0</v>
      </c>
      <c r="E16" s="30" t="s">
        <v>90</v>
      </c>
      <c r="F16" s="31">
        <v>2</v>
      </c>
      <c r="G16" s="29" t="str">
        <f t="shared" si="0"/>
        <v>○</v>
      </c>
      <c r="H16" s="30">
        <v>4</v>
      </c>
      <c r="I16" s="30" t="s">
        <v>90</v>
      </c>
      <c r="J16" s="31">
        <v>3</v>
      </c>
      <c r="K16" s="29" t="str">
        <f t="shared" si="1"/>
        <v>△</v>
      </c>
      <c r="L16" s="30">
        <v>2</v>
      </c>
      <c r="M16" s="30" t="s">
        <v>90</v>
      </c>
      <c r="N16" s="31">
        <v>2</v>
      </c>
      <c r="O16" s="29" t="str">
        <f t="shared" si="2"/>
        <v>○</v>
      </c>
      <c r="P16" s="30">
        <v>1</v>
      </c>
      <c r="Q16" s="30" t="s">
        <v>90</v>
      </c>
      <c r="R16" s="31">
        <v>0</v>
      </c>
      <c r="S16" s="29" t="str">
        <f t="shared" si="3"/>
        <v>●</v>
      </c>
      <c r="T16" s="30">
        <v>0</v>
      </c>
      <c r="U16" s="30" t="s">
        <v>90</v>
      </c>
      <c r="V16" s="31">
        <v>2</v>
      </c>
      <c r="W16" s="29" t="str">
        <f t="shared" si="4"/>
        <v>○</v>
      </c>
      <c r="X16" s="30">
        <v>5</v>
      </c>
      <c r="Y16" s="30" t="s">
        <v>90</v>
      </c>
      <c r="Z16" s="31">
        <v>0</v>
      </c>
      <c r="AA16" s="29" t="str">
        <f t="shared" si="5"/>
        <v/>
      </c>
      <c r="AB16" s="30"/>
      <c r="AC16" s="30"/>
      <c r="AD16" s="31"/>
      <c r="AE16" s="392">
        <f>COUNTIF(C16:AD17,"○")*3+COUNTIF(C16:AD17,"△")</f>
        <v>22</v>
      </c>
      <c r="AF16" s="394">
        <f>D16+H16+L16+P16+T16+X16+AB16+D17+H17+L17+P17+T17+X17+AB17</f>
        <v>27</v>
      </c>
      <c r="AG16" s="396">
        <f>-(F16+J16+N16+R16+V16+Z16+AD16+F17+J17+N17+R17+V17+Z17+AD17)</f>
        <v>-15</v>
      </c>
      <c r="AH16" s="396">
        <f>AF16+AG16</f>
        <v>12</v>
      </c>
      <c r="AI16" s="398">
        <f>RANK(AE16,$AE$4:$AE$17,0)</f>
        <v>3</v>
      </c>
      <c r="AJ16" s="390">
        <v>3</v>
      </c>
    </row>
    <row r="17" spans="1:36" ht="22.5" customHeight="1" thickBot="1">
      <c r="A17" s="260"/>
      <c r="B17" s="261"/>
      <c r="C17" s="39" t="str">
        <f t="shared" si="6"/>
        <v>○</v>
      </c>
      <c r="D17" s="40">
        <v>3</v>
      </c>
      <c r="E17" s="41" t="s">
        <v>90</v>
      </c>
      <c r="F17" s="41">
        <v>2</v>
      </c>
      <c r="G17" s="39" t="str">
        <f t="shared" si="0"/>
        <v>○</v>
      </c>
      <c r="H17" s="40">
        <v>3</v>
      </c>
      <c r="I17" s="41" t="s">
        <v>90</v>
      </c>
      <c r="J17" s="41">
        <v>0</v>
      </c>
      <c r="K17" s="39" t="str">
        <f t="shared" si="1"/>
        <v>●</v>
      </c>
      <c r="L17" s="40">
        <v>0</v>
      </c>
      <c r="M17" s="41" t="s">
        <v>90</v>
      </c>
      <c r="N17" s="41">
        <v>2</v>
      </c>
      <c r="O17" s="39" t="str">
        <f t="shared" si="2"/>
        <v>○</v>
      </c>
      <c r="P17" s="40">
        <v>7</v>
      </c>
      <c r="Q17" s="41" t="s">
        <v>90</v>
      </c>
      <c r="R17" s="41">
        <v>0</v>
      </c>
      <c r="S17" s="39" t="str">
        <f t="shared" si="3"/>
        <v>●</v>
      </c>
      <c r="T17" s="40">
        <v>0</v>
      </c>
      <c r="U17" s="41" t="s">
        <v>90</v>
      </c>
      <c r="V17" s="41">
        <v>2</v>
      </c>
      <c r="W17" s="39" t="str">
        <f t="shared" si="4"/>
        <v>○</v>
      </c>
      <c r="X17" s="40">
        <v>2</v>
      </c>
      <c r="Y17" s="41" t="s">
        <v>90</v>
      </c>
      <c r="Z17" s="41">
        <v>0</v>
      </c>
      <c r="AA17" s="39" t="str">
        <f t="shared" si="5"/>
        <v/>
      </c>
      <c r="AB17" s="40"/>
      <c r="AC17" s="41"/>
      <c r="AD17" s="41"/>
      <c r="AE17" s="393"/>
      <c r="AF17" s="395"/>
      <c r="AG17" s="397"/>
      <c r="AH17" s="397"/>
      <c r="AI17" s="399"/>
      <c r="AJ17" s="391"/>
    </row>
    <row r="18" spans="1:36" ht="22.5" customHeight="1">
      <c r="A18" s="125"/>
      <c r="B18" s="125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5"/>
      <c r="AF18" s="126"/>
      <c r="AG18" s="126"/>
      <c r="AH18" s="126"/>
      <c r="AI18" s="127"/>
      <c r="AJ18" s="127"/>
    </row>
    <row r="19" spans="1:36" ht="22.5" customHeight="1">
      <c r="A19" s="125"/>
      <c r="B19" s="125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5"/>
      <c r="AF19" s="126"/>
      <c r="AG19" s="126"/>
      <c r="AH19" s="126"/>
      <c r="AI19" s="127"/>
      <c r="AJ19" s="127"/>
    </row>
    <row r="20" spans="1:36" ht="22.5" customHeight="1"/>
    <row r="21" spans="1:36" ht="22.5" customHeight="1"/>
  </sheetData>
  <mergeCells count="63">
    <mergeCell ref="S2:V3"/>
    <mergeCell ref="W2:Z3"/>
    <mergeCell ref="AA2:AD3"/>
    <mergeCell ref="A1:AJ1"/>
    <mergeCell ref="AE2:AE3"/>
    <mergeCell ref="AF2:AF3"/>
    <mergeCell ref="AG2:AG3"/>
    <mergeCell ref="AH2:AH3"/>
    <mergeCell ref="AI2:AI3"/>
    <mergeCell ref="A4:B5"/>
    <mergeCell ref="C2:F3"/>
    <mergeCell ref="G2:J3"/>
    <mergeCell ref="K2:N3"/>
    <mergeCell ref="O2:R3"/>
    <mergeCell ref="A10:B11"/>
    <mergeCell ref="AE12:AE13"/>
    <mergeCell ref="AF12:AF13"/>
    <mergeCell ref="A8:B9"/>
    <mergeCell ref="A6:B7"/>
    <mergeCell ref="AE6:AE7"/>
    <mergeCell ref="AF6:AF7"/>
    <mergeCell ref="A16:B17"/>
    <mergeCell ref="A14:B15"/>
    <mergeCell ref="AE14:AE15"/>
    <mergeCell ref="AF14:AF15"/>
    <mergeCell ref="A12:B13"/>
    <mergeCell ref="AE4:AE5"/>
    <mergeCell ref="AF4:AF5"/>
    <mergeCell ref="AG4:AG5"/>
    <mergeCell ref="AH4:AH5"/>
    <mergeCell ref="AI4:AI5"/>
    <mergeCell ref="AG6:AG7"/>
    <mergeCell ref="AH6:AH7"/>
    <mergeCell ref="AI6:AI7"/>
    <mergeCell ref="AJ6:AJ7"/>
    <mergeCell ref="AJ2:AJ3"/>
    <mergeCell ref="AJ4:AJ5"/>
    <mergeCell ref="AJ8:AJ9"/>
    <mergeCell ref="AE10:AE11"/>
    <mergeCell ref="AF10:AF11"/>
    <mergeCell ref="AG10:AG11"/>
    <mergeCell ref="AH10:AH11"/>
    <mergeCell ref="AI10:AI11"/>
    <mergeCell ref="AJ10:AJ11"/>
    <mergeCell ref="AE8:AE9"/>
    <mergeCell ref="AF8:AF9"/>
    <mergeCell ref="AG8:AG9"/>
    <mergeCell ref="AH8:AH9"/>
    <mergeCell ref="AI8:AI9"/>
    <mergeCell ref="AG14:AG15"/>
    <mergeCell ref="AH14:AH15"/>
    <mergeCell ref="AI14:AI15"/>
    <mergeCell ref="AJ14:AJ15"/>
    <mergeCell ref="AG12:AG13"/>
    <mergeCell ref="AH12:AH13"/>
    <mergeCell ref="AI12:AI13"/>
    <mergeCell ref="AJ12:AJ13"/>
    <mergeCell ref="AJ16:AJ17"/>
    <mergeCell ref="AE16:AE17"/>
    <mergeCell ref="AF16:AF17"/>
    <mergeCell ref="AG16:AG17"/>
    <mergeCell ref="AH16:AH17"/>
    <mergeCell ref="AI16:AI17"/>
  </mergeCells>
  <phoneticPr fontId="1"/>
  <pageMargins left="0.7" right="0.7" top="0.75" bottom="0.75" header="0.3" footer="0.3"/>
  <pageSetup paperSize="9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BreakPreview" topLeftCell="A10" zoomScaleNormal="100" zoomScaleSheetLayoutView="100" workbookViewId="0">
      <selection activeCell="H28" sqref="H28"/>
    </sheetView>
  </sheetViews>
  <sheetFormatPr defaultRowHeight="21" customHeight="1"/>
  <cols>
    <col min="1" max="1" width="3.5" style="52" customWidth="1"/>
    <col min="2" max="2" width="13.75" style="49" customWidth="1"/>
    <col min="3" max="3" width="7.5" style="49" customWidth="1"/>
    <col min="4" max="4" width="8.75" style="49" customWidth="1"/>
    <col min="5" max="5" width="9" style="49"/>
    <col min="6" max="8" width="6.5" style="49" customWidth="1"/>
    <col min="9" max="9" width="8.75" style="49" customWidth="1"/>
    <col min="10" max="10" width="9" style="49" customWidth="1"/>
    <col min="11" max="11" width="13.5" style="49" customWidth="1"/>
    <col min="12" max="15" width="8" style="49" customWidth="1"/>
    <col min="16" max="16384" width="9" style="49"/>
  </cols>
  <sheetData>
    <row r="1" spans="1:15" ht="21" customHeight="1">
      <c r="A1" s="419" t="s">
        <v>201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</row>
    <row r="2" spans="1:15" ht="21" customHeight="1">
      <c r="A2" s="413" t="s">
        <v>177</v>
      </c>
      <c r="B2" s="413"/>
      <c r="C2" s="413"/>
      <c r="D2" s="413"/>
      <c r="E2" s="413"/>
      <c r="F2" s="147"/>
      <c r="G2" s="50"/>
      <c r="H2" s="50"/>
    </row>
    <row r="3" spans="1:15" ht="21" customHeight="1">
      <c r="A3" s="420" t="s">
        <v>176</v>
      </c>
      <c r="B3" s="420"/>
      <c r="C3" s="420"/>
      <c r="D3" s="420"/>
      <c r="E3" s="420"/>
      <c r="F3" s="420"/>
      <c r="G3" s="420"/>
      <c r="H3" s="420"/>
      <c r="I3" s="420"/>
    </row>
    <row r="4" spans="1:15" ht="21" customHeight="1">
      <c r="A4" s="146"/>
      <c r="B4" s="420" t="s">
        <v>248</v>
      </c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</row>
    <row r="5" spans="1:15" ht="21" customHeight="1">
      <c r="A5" s="49"/>
      <c r="B5" s="51" t="s">
        <v>226</v>
      </c>
      <c r="F5" s="414" t="s">
        <v>227</v>
      </c>
      <c r="G5" s="415"/>
      <c r="H5" s="415"/>
      <c r="I5" s="415"/>
      <c r="J5" s="415"/>
      <c r="K5" s="415"/>
      <c r="L5" s="415"/>
      <c r="M5" s="415"/>
      <c r="N5" s="415"/>
    </row>
    <row r="6" spans="1:15" ht="21" customHeight="1">
      <c r="A6" s="49"/>
      <c r="B6" s="51"/>
    </row>
    <row r="7" spans="1:15" ht="21" customHeight="1">
      <c r="A7" s="49"/>
      <c r="B7" s="51"/>
    </row>
    <row r="8" spans="1:15" ht="21" customHeight="1">
      <c r="L8" s="52" t="s">
        <v>106</v>
      </c>
      <c r="M8" s="52" t="s">
        <v>107</v>
      </c>
      <c r="N8" s="52" t="s">
        <v>94</v>
      </c>
      <c r="O8" s="52" t="s">
        <v>108</v>
      </c>
    </row>
    <row r="9" spans="1:15" ht="21" customHeight="1">
      <c r="A9" s="52" t="s">
        <v>109</v>
      </c>
      <c r="B9" s="53">
        <v>0.375</v>
      </c>
      <c r="C9" s="54" t="s">
        <v>95</v>
      </c>
      <c r="D9" s="74" t="s">
        <v>48</v>
      </c>
      <c r="E9" s="75" t="s">
        <v>115</v>
      </c>
      <c r="F9" s="57">
        <v>0</v>
      </c>
      <c r="G9" s="58" t="s">
        <v>103</v>
      </c>
      <c r="H9" s="58">
        <v>3</v>
      </c>
      <c r="I9" s="59" t="s">
        <v>34</v>
      </c>
      <c r="J9" s="60" t="s">
        <v>97</v>
      </c>
      <c r="K9" s="61" t="s">
        <v>98</v>
      </c>
      <c r="L9" s="62" t="s">
        <v>228</v>
      </c>
      <c r="M9" s="62" t="s">
        <v>229</v>
      </c>
      <c r="N9" s="62" t="s">
        <v>230</v>
      </c>
      <c r="O9" s="62" t="s">
        <v>231</v>
      </c>
    </row>
    <row r="10" spans="1:15" ht="21" customHeight="1">
      <c r="B10" s="63"/>
      <c r="C10" s="50"/>
      <c r="D10" s="64"/>
      <c r="E10" s="64" t="s">
        <v>178</v>
      </c>
      <c r="F10" s="64"/>
      <c r="G10" s="58"/>
      <c r="H10" s="58"/>
      <c r="I10" s="64"/>
      <c r="J10" s="64"/>
      <c r="K10" s="61"/>
      <c r="L10" s="65"/>
      <c r="M10" s="65"/>
      <c r="N10" s="65"/>
      <c r="O10" s="65"/>
    </row>
    <row r="11" spans="1:15" ht="21" customHeight="1">
      <c r="B11" s="63"/>
      <c r="C11" s="413"/>
      <c r="D11" s="413"/>
      <c r="E11" s="413"/>
      <c r="F11" s="413"/>
      <c r="G11" s="413"/>
      <c r="H11" s="413"/>
      <c r="I11" s="413"/>
      <c r="J11" s="413"/>
      <c r="K11" s="413"/>
      <c r="L11" s="65"/>
      <c r="M11" s="50"/>
      <c r="N11" s="50"/>
      <c r="O11" s="50"/>
    </row>
    <row r="12" spans="1:15" ht="21" customHeight="1">
      <c r="B12" s="63"/>
      <c r="C12" s="50"/>
      <c r="D12" s="58"/>
      <c r="E12" s="58"/>
      <c r="F12" s="58"/>
      <c r="G12" s="58"/>
      <c r="H12" s="58"/>
      <c r="I12" s="58"/>
      <c r="J12" s="58"/>
      <c r="K12" s="61"/>
      <c r="L12" s="52"/>
      <c r="M12" s="52"/>
      <c r="N12" s="52"/>
      <c r="O12" s="52"/>
    </row>
    <row r="13" spans="1:15" ht="21" customHeight="1">
      <c r="A13" s="52" t="s">
        <v>110</v>
      </c>
      <c r="B13" s="53">
        <v>0.4375</v>
      </c>
      <c r="C13" s="66" t="s">
        <v>99</v>
      </c>
      <c r="D13" s="67" t="s">
        <v>179</v>
      </c>
      <c r="E13" s="68" t="s">
        <v>111</v>
      </c>
      <c r="F13" s="57">
        <v>2</v>
      </c>
      <c r="G13" s="58" t="s">
        <v>103</v>
      </c>
      <c r="H13" s="58">
        <v>2</v>
      </c>
      <c r="I13" s="69" t="s">
        <v>180</v>
      </c>
      <c r="J13" s="70" t="s">
        <v>112</v>
      </c>
      <c r="K13" s="61" t="s">
        <v>100</v>
      </c>
      <c r="L13" s="62" t="s">
        <v>232</v>
      </c>
      <c r="M13" s="62" t="s">
        <v>233</v>
      </c>
      <c r="N13" s="62" t="s">
        <v>34</v>
      </c>
      <c r="O13" s="62" t="s">
        <v>229</v>
      </c>
    </row>
    <row r="14" spans="1:15" ht="21" customHeight="1">
      <c r="B14" s="63"/>
      <c r="C14" s="71"/>
      <c r="D14" s="64"/>
      <c r="E14" s="64" t="s">
        <v>105</v>
      </c>
      <c r="F14" s="64">
        <v>6</v>
      </c>
      <c r="G14" s="58" t="s">
        <v>103</v>
      </c>
      <c r="H14" s="58">
        <v>7</v>
      </c>
      <c r="I14" s="64"/>
      <c r="J14" s="64"/>
      <c r="K14" s="61"/>
      <c r="L14" s="65"/>
      <c r="M14" s="65"/>
      <c r="N14" s="65"/>
      <c r="O14" s="65"/>
    </row>
    <row r="15" spans="1:15" ht="21" customHeight="1">
      <c r="B15" s="63"/>
      <c r="C15" s="413"/>
      <c r="D15" s="413"/>
      <c r="E15" s="413"/>
      <c r="F15" s="413"/>
      <c r="G15" s="413"/>
      <c r="H15" s="413"/>
      <c r="I15" s="413"/>
      <c r="J15" s="413"/>
      <c r="K15" s="413"/>
      <c r="L15" s="50"/>
      <c r="M15" s="50"/>
      <c r="N15" s="168"/>
      <c r="O15" s="50"/>
    </row>
    <row r="16" spans="1:15" ht="21" customHeight="1">
      <c r="B16" s="72"/>
      <c r="C16" s="73"/>
      <c r="D16" s="58"/>
      <c r="E16" s="58"/>
      <c r="F16" s="58"/>
      <c r="G16" s="58"/>
      <c r="H16" s="58"/>
      <c r="I16" s="169"/>
      <c r="J16" s="170"/>
      <c r="K16" s="51"/>
      <c r="L16" s="52"/>
      <c r="M16" s="52"/>
      <c r="N16" s="52"/>
      <c r="O16" s="52"/>
    </row>
    <row r="17" spans="1:15" ht="21" customHeight="1">
      <c r="A17" s="52" t="s">
        <v>113</v>
      </c>
      <c r="B17" s="53">
        <v>0.50694444444444442</v>
      </c>
      <c r="C17" s="54" t="s">
        <v>102</v>
      </c>
      <c r="D17" s="74" t="s">
        <v>48</v>
      </c>
      <c r="E17" s="75" t="s">
        <v>115</v>
      </c>
      <c r="F17" s="57">
        <v>0</v>
      </c>
      <c r="G17" s="58" t="s">
        <v>103</v>
      </c>
      <c r="H17" s="58">
        <v>4</v>
      </c>
      <c r="I17" s="171" t="s">
        <v>63</v>
      </c>
      <c r="J17" s="172" t="s">
        <v>96</v>
      </c>
      <c r="K17" s="61" t="s">
        <v>98</v>
      </c>
      <c r="L17" s="62" t="s">
        <v>181</v>
      </c>
      <c r="M17" s="62" t="s">
        <v>181</v>
      </c>
      <c r="N17" s="62" t="s">
        <v>182</v>
      </c>
      <c r="O17" s="62" t="s">
        <v>229</v>
      </c>
    </row>
    <row r="18" spans="1:15" ht="21" customHeight="1">
      <c r="B18" s="63"/>
      <c r="C18" s="50"/>
      <c r="D18" s="64"/>
      <c r="E18" s="64" t="s">
        <v>105</v>
      </c>
      <c r="F18" s="64"/>
      <c r="G18" s="58" t="s">
        <v>103</v>
      </c>
      <c r="H18" s="58"/>
      <c r="I18" s="64"/>
      <c r="J18" s="64"/>
      <c r="K18" s="61"/>
      <c r="L18" s="65"/>
      <c r="M18" s="65" t="s">
        <v>234</v>
      </c>
      <c r="N18" s="65"/>
      <c r="O18" s="65"/>
    </row>
    <row r="19" spans="1:15" ht="21" customHeight="1">
      <c r="B19" s="76"/>
      <c r="C19" s="50"/>
      <c r="D19" s="64"/>
      <c r="E19" s="64"/>
      <c r="F19" s="64"/>
      <c r="G19" s="58"/>
      <c r="H19" s="58"/>
      <c r="I19" s="64"/>
      <c r="J19" s="64"/>
      <c r="K19" s="61"/>
      <c r="L19" s="65"/>
      <c r="M19" s="65"/>
      <c r="N19" s="65"/>
      <c r="O19" s="65"/>
    </row>
    <row r="20" spans="1:15" ht="21" customHeight="1">
      <c r="B20" s="416" t="s">
        <v>235</v>
      </c>
      <c r="C20" s="417"/>
      <c r="D20" s="417"/>
      <c r="E20" s="417"/>
      <c r="F20" s="417"/>
      <c r="G20" s="417"/>
      <c r="H20" s="417"/>
      <c r="I20" s="417"/>
      <c r="J20" s="417"/>
      <c r="K20" s="417"/>
      <c r="L20" s="417"/>
      <c r="M20" s="417"/>
      <c r="N20" s="417"/>
      <c r="O20" s="418"/>
    </row>
    <row r="21" spans="1:15" ht="21" customHeight="1">
      <c r="B21" s="72"/>
      <c r="C21" s="73"/>
      <c r="D21" s="169"/>
      <c r="E21" s="170"/>
      <c r="F21" s="58"/>
      <c r="G21" s="58"/>
      <c r="H21" s="58"/>
      <c r="I21" s="58"/>
      <c r="J21" s="58"/>
      <c r="K21" s="51"/>
      <c r="L21" s="52"/>
      <c r="M21" s="52"/>
      <c r="N21" s="173"/>
      <c r="O21" s="52"/>
    </row>
    <row r="22" spans="1:15" ht="21" customHeight="1">
      <c r="A22" s="52" t="s">
        <v>116</v>
      </c>
      <c r="B22" s="53">
        <v>0.63888888888888895</v>
      </c>
      <c r="C22" s="54" t="s">
        <v>104</v>
      </c>
      <c r="D22" s="59" t="s">
        <v>34</v>
      </c>
      <c r="E22" s="60" t="s">
        <v>114</v>
      </c>
      <c r="F22" s="57">
        <v>6</v>
      </c>
      <c r="G22" s="58" t="s">
        <v>103</v>
      </c>
      <c r="H22" s="58">
        <v>0</v>
      </c>
      <c r="I22" s="55" t="s">
        <v>63</v>
      </c>
      <c r="J22" s="56" t="s">
        <v>117</v>
      </c>
      <c r="K22" s="61" t="s">
        <v>98</v>
      </c>
      <c r="L22" s="62" t="s">
        <v>236</v>
      </c>
      <c r="M22" s="62" t="s">
        <v>237</v>
      </c>
      <c r="N22" s="62" t="s">
        <v>229</v>
      </c>
      <c r="O22" s="62" t="s">
        <v>231</v>
      </c>
    </row>
    <row r="23" spans="1:15" ht="21" customHeight="1">
      <c r="B23" s="63"/>
      <c r="C23" s="50"/>
      <c r="D23" s="64"/>
      <c r="E23" s="64" t="s">
        <v>105</v>
      </c>
      <c r="F23" s="64"/>
      <c r="G23" s="58" t="s">
        <v>103</v>
      </c>
      <c r="H23" s="58"/>
      <c r="I23" s="64"/>
      <c r="J23" s="64"/>
      <c r="K23" s="61"/>
      <c r="L23" s="65"/>
      <c r="M23" s="65"/>
      <c r="N23" s="65"/>
      <c r="O23" s="65"/>
    </row>
    <row r="24" spans="1:15" ht="21" customHeight="1">
      <c r="B24" s="49" t="s">
        <v>238</v>
      </c>
    </row>
  </sheetData>
  <mergeCells count="8">
    <mergeCell ref="C15:K15"/>
    <mergeCell ref="F5:N5"/>
    <mergeCell ref="B20:O20"/>
    <mergeCell ref="A1:O1"/>
    <mergeCell ref="A2:E2"/>
    <mergeCell ref="A3:I3"/>
    <mergeCell ref="B4:N4"/>
    <mergeCell ref="C11:K11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全体順位</vt:lpstr>
      <vt:lpstr>1部</vt:lpstr>
      <vt:lpstr>2部A</vt:lpstr>
      <vt:lpstr>2部B</vt:lpstr>
      <vt:lpstr>3部A</vt:lpstr>
      <vt:lpstr>3部B</vt:lpstr>
      <vt:lpstr>3部C</vt:lpstr>
      <vt:lpstr>４部</vt:lpstr>
      <vt:lpstr>順位決定戦</vt:lpstr>
      <vt:lpstr>'1部'!Print_Area</vt:lpstr>
      <vt:lpstr>'2部A'!Print_Area</vt:lpstr>
      <vt:lpstr>'2部B'!Print_Area</vt:lpstr>
      <vt:lpstr>'3部A'!Print_Area</vt:lpstr>
      <vt:lpstr>'４部'!Print_Area</vt:lpstr>
      <vt:lpstr>全体順位!Print_Area</vt:lpstr>
    </vt:vector>
  </TitlesOfParts>
  <Company>福井市教育委員会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福井市教育委員会</dc:creator>
  <cp:lastModifiedBy>user</cp:lastModifiedBy>
  <cp:lastPrinted>2018-11-17T03:03:13Z</cp:lastPrinted>
  <dcterms:created xsi:type="dcterms:W3CDTF">2015-11-08T08:19:19Z</dcterms:created>
  <dcterms:modified xsi:type="dcterms:W3CDTF">2018-11-26T14:01:55Z</dcterms:modified>
</cp:coreProperties>
</file>