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215" windowHeight="7500" tabRatio="742"/>
  </bookViews>
  <sheets>
    <sheet name="全体順位（順位・入替戦前）" sheetId="6" r:id="rId1"/>
    <sheet name="1部" sheetId="2" r:id="rId2"/>
    <sheet name="2部A" sheetId="3" r:id="rId3"/>
    <sheet name="2部B" sheetId="7" r:id="rId4"/>
    <sheet name="3部A" sheetId="8" r:id="rId5"/>
    <sheet name="3部B" sheetId="9" r:id="rId6"/>
    <sheet name="3部C" sheetId="10" r:id="rId7"/>
    <sheet name="４部" sheetId="11" r:id="rId8"/>
    <sheet name="２部順位決定戦" sheetId="13" r:id="rId9"/>
    <sheet name="２部順位決定戦・１部入替戦" sheetId="14" r:id="rId10"/>
  </sheets>
  <definedNames>
    <definedName name="_xlnm.Print_Area" localSheetId="1">'1部'!$A$1:$AU$23</definedName>
    <definedName name="_xlnm.Print_Area" localSheetId="2">'2部A'!$A$1:$AM$19</definedName>
    <definedName name="_xlnm.Print_Area" localSheetId="3">'2部B'!$A$1:$AM$19</definedName>
    <definedName name="_xlnm.Print_Area" localSheetId="9">'２部順位決定戦・１部入替戦'!$A$1:$O$14</definedName>
    <definedName name="_xlnm.Print_Area" localSheetId="4">'3部A'!$A$1:$AM$19</definedName>
    <definedName name="_xlnm.Print_Area" localSheetId="5">'3部B'!$A$1:$AM$19</definedName>
    <definedName name="_xlnm.Print_Area" localSheetId="7">'４部'!$A$1:$AI$17</definedName>
    <definedName name="_xlnm.Print_Area" localSheetId="0">'全体順位（順位・入替戦前）'!$A$1:$M$43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9" l="1"/>
  <c r="AA2" i="9"/>
  <c r="W2" i="9"/>
  <c r="S2" i="9"/>
  <c r="O2" i="9"/>
  <c r="K2" i="9"/>
  <c r="G2" i="9"/>
  <c r="C2" i="9"/>
  <c r="C2" i="2" l="1"/>
  <c r="G2" i="2"/>
  <c r="K2" i="2"/>
  <c r="O2" i="2"/>
  <c r="S2" i="2"/>
  <c r="W2" i="2"/>
  <c r="AA2" i="2"/>
  <c r="AE2" i="2"/>
  <c r="AI2" i="2"/>
  <c r="AM2" i="2"/>
  <c r="G4" i="2"/>
  <c r="K4" i="2"/>
  <c r="O4" i="2"/>
  <c r="S4" i="2"/>
  <c r="W4" i="2"/>
  <c r="AA4" i="2"/>
  <c r="AE4" i="2"/>
  <c r="AI4" i="2"/>
  <c r="AM4" i="2"/>
  <c r="AQ4" i="2"/>
  <c r="AR4" i="2"/>
  <c r="AT4" i="2" s="1"/>
  <c r="AS4" i="2"/>
  <c r="G5" i="2"/>
  <c r="K5" i="2"/>
  <c r="O5" i="2"/>
  <c r="S5" i="2"/>
  <c r="W5" i="2"/>
  <c r="AA5" i="2"/>
  <c r="AE5" i="2"/>
  <c r="AI5" i="2"/>
  <c r="AM5" i="2"/>
  <c r="C6" i="2"/>
  <c r="G6" i="2"/>
  <c r="K6" i="2"/>
  <c r="O6" i="2"/>
  <c r="S6" i="2"/>
  <c r="W6" i="2"/>
  <c r="AA6" i="2"/>
  <c r="AE6" i="2"/>
  <c r="AI6" i="2"/>
  <c r="AM6" i="2"/>
  <c r="AR6" i="2"/>
  <c r="AS6" i="2"/>
  <c r="C7" i="2"/>
  <c r="G7" i="2"/>
  <c r="K7" i="2"/>
  <c r="O7" i="2"/>
  <c r="S7" i="2"/>
  <c r="W7" i="2"/>
  <c r="AA7" i="2"/>
  <c r="AE7" i="2"/>
  <c r="AI7" i="2"/>
  <c r="AM7" i="2"/>
  <c r="C8" i="2"/>
  <c r="G8" i="2"/>
  <c r="K8" i="2"/>
  <c r="O8" i="2"/>
  <c r="S8" i="2"/>
  <c r="W8" i="2"/>
  <c r="AA8" i="2"/>
  <c r="AE8" i="2"/>
  <c r="AI8" i="2"/>
  <c r="AM8" i="2"/>
  <c r="AR8" i="2"/>
  <c r="AS8" i="2"/>
  <c r="C9" i="2"/>
  <c r="G9" i="2"/>
  <c r="K9" i="2"/>
  <c r="O9" i="2"/>
  <c r="S9" i="2"/>
  <c r="W9" i="2"/>
  <c r="AA9" i="2"/>
  <c r="AE9" i="2"/>
  <c r="AI9" i="2"/>
  <c r="AM9" i="2"/>
  <c r="C10" i="2"/>
  <c r="G10" i="2"/>
  <c r="K10" i="2"/>
  <c r="O10" i="2"/>
  <c r="AQ10" i="2" s="1"/>
  <c r="S10" i="2"/>
  <c r="W10" i="2"/>
  <c r="AA10" i="2"/>
  <c r="AE10" i="2"/>
  <c r="AI10" i="2"/>
  <c r="AM10" i="2"/>
  <c r="AR10" i="2"/>
  <c r="AS10" i="2"/>
  <c r="C11" i="2"/>
  <c r="G11" i="2"/>
  <c r="K11" i="2"/>
  <c r="O11" i="2"/>
  <c r="S11" i="2"/>
  <c r="W11" i="2"/>
  <c r="AA11" i="2"/>
  <c r="AE11" i="2"/>
  <c r="AI11" i="2"/>
  <c r="AM11" i="2"/>
  <c r="C12" i="2"/>
  <c r="G12" i="2"/>
  <c r="K12" i="2"/>
  <c r="O12" i="2"/>
  <c r="S12" i="2"/>
  <c r="W12" i="2"/>
  <c r="AA12" i="2"/>
  <c r="AE12" i="2"/>
  <c r="AI12" i="2"/>
  <c r="AM12" i="2"/>
  <c r="AR12" i="2"/>
  <c r="AS12" i="2"/>
  <c r="C13" i="2"/>
  <c r="G13" i="2"/>
  <c r="K13" i="2"/>
  <c r="O13" i="2"/>
  <c r="S13" i="2"/>
  <c r="W13" i="2"/>
  <c r="AA13" i="2"/>
  <c r="AE13" i="2"/>
  <c r="AI13" i="2"/>
  <c r="AM13" i="2"/>
  <c r="C14" i="2"/>
  <c r="G14" i="2"/>
  <c r="K14" i="2"/>
  <c r="O14" i="2"/>
  <c r="AQ14" i="2" s="1"/>
  <c r="S14" i="2"/>
  <c r="W14" i="2"/>
  <c r="AA14" i="2"/>
  <c r="AE14" i="2"/>
  <c r="AI14" i="2"/>
  <c r="AM14" i="2"/>
  <c r="AR14" i="2"/>
  <c r="AS14" i="2"/>
  <c r="C15" i="2"/>
  <c r="G15" i="2"/>
  <c r="K15" i="2"/>
  <c r="O15" i="2"/>
  <c r="S15" i="2"/>
  <c r="W15" i="2"/>
  <c r="AA15" i="2"/>
  <c r="AE15" i="2"/>
  <c r="AI15" i="2"/>
  <c r="AM15" i="2"/>
  <c r="C16" i="2"/>
  <c r="G16" i="2"/>
  <c r="K16" i="2"/>
  <c r="O16" i="2"/>
  <c r="S16" i="2"/>
  <c r="W16" i="2"/>
  <c r="AA16" i="2"/>
  <c r="AE16" i="2"/>
  <c r="AI16" i="2"/>
  <c r="AM16" i="2"/>
  <c r="AR16" i="2"/>
  <c r="AS16" i="2"/>
  <c r="C17" i="2"/>
  <c r="G17" i="2"/>
  <c r="K17" i="2"/>
  <c r="O17" i="2"/>
  <c r="S17" i="2"/>
  <c r="W17" i="2"/>
  <c r="AA17" i="2"/>
  <c r="AE17" i="2"/>
  <c r="AI17" i="2"/>
  <c r="AM17" i="2"/>
  <c r="C18" i="2"/>
  <c r="G18" i="2"/>
  <c r="K18" i="2"/>
  <c r="O18" i="2"/>
  <c r="S18" i="2"/>
  <c r="W18" i="2"/>
  <c r="AA18" i="2"/>
  <c r="AE18" i="2"/>
  <c r="AI18" i="2"/>
  <c r="AM18" i="2"/>
  <c r="AR18" i="2"/>
  <c r="AS18" i="2"/>
  <c r="C19" i="2"/>
  <c r="G19" i="2"/>
  <c r="K19" i="2"/>
  <c r="O19" i="2"/>
  <c r="S19" i="2"/>
  <c r="W19" i="2"/>
  <c r="AA19" i="2"/>
  <c r="AE19" i="2"/>
  <c r="AI19" i="2"/>
  <c r="AM19" i="2"/>
  <c r="C20" i="2"/>
  <c r="G20" i="2"/>
  <c r="K20" i="2"/>
  <c r="O20" i="2"/>
  <c r="S20" i="2"/>
  <c r="W20" i="2"/>
  <c r="AA20" i="2"/>
  <c r="AE20" i="2"/>
  <c r="AI20" i="2"/>
  <c r="AM20" i="2"/>
  <c r="AR20" i="2"/>
  <c r="AS20" i="2"/>
  <c r="C21" i="2"/>
  <c r="G21" i="2"/>
  <c r="K21" i="2"/>
  <c r="O21" i="2"/>
  <c r="S21" i="2"/>
  <c r="W21" i="2"/>
  <c r="AA21" i="2"/>
  <c r="AE21" i="2"/>
  <c r="AI21" i="2"/>
  <c r="AM21" i="2"/>
  <c r="C22" i="2"/>
  <c r="G22" i="2"/>
  <c r="K22" i="2"/>
  <c r="O22" i="2"/>
  <c r="S22" i="2"/>
  <c r="W22" i="2"/>
  <c r="AA22" i="2"/>
  <c r="AE22" i="2"/>
  <c r="AI22" i="2"/>
  <c r="AM22" i="2"/>
  <c r="AR22" i="2"/>
  <c r="AS22" i="2"/>
  <c r="C23" i="2"/>
  <c r="G23" i="2"/>
  <c r="K23" i="2"/>
  <c r="O23" i="2"/>
  <c r="S23" i="2"/>
  <c r="W23" i="2"/>
  <c r="AA23" i="2"/>
  <c r="AE23" i="2"/>
  <c r="AI23" i="2"/>
  <c r="AM23" i="2"/>
  <c r="AQ6" i="2" l="1"/>
  <c r="AT22" i="2"/>
  <c r="AT18" i="2"/>
  <c r="AT14" i="2"/>
  <c r="AT10" i="2"/>
  <c r="AT6" i="2"/>
  <c r="AQ16" i="2"/>
  <c r="AQ8" i="2"/>
  <c r="AQ22" i="2"/>
  <c r="AQ18" i="2"/>
  <c r="AQ20" i="2"/>
  <c r="AQ12" i="2"/>
  <c r="AT20" i="2"/>
  <c r="AT16" i="2"/>
  <c r="AT12" i="2"/>
  <c r="AT8" i="2"/>
  <c r="C2" i="11"/>
  <c r="G2" i="11"/>
  <c r="K2" i="11"/>
  <c r="O2" i="11"/>
  <c r="S2" i="11"/>
  <c r="W2" i="11"/>
  <c r="AA2" i="11"/>
  <c r="G4" i="11"/>
  <c r="AE4" i="11" s="1"/>
  <c r="K4" i="11"/>
  <c r="O4" i="11"/>
  <c r="S4" i="11"/>
  <c r="W4" i="11"/>
  <c r="AA4" i="11"/>
  <c r="AF4" i="11"/>
  <c r="AG4" i="11"/>
  <c r="G5" i="11"/>
  <c r="K5" i="11"/>
  <c r="O5" i="11"/>
  <c r="S5" i="11"/>
  <c r="W5" i="11"/>
  <c r="AA5" i="11"/>
  <c r="C6" i="11"/>
  <c r="AE6" i="11" s="1"/>
  <c r="G6" i="11"/>
  <c r="K6" i="11"/>
  <c r="O6" i="11"/>
  <c r="S6" i="11"/>
  <c r="W6" i="11"/>
  <c r="AA6" i="11"/>
  <c r="AF6" i="11"/>
  <c r="AH6" i="11" s="1"/>
  <c r="AG6" i="11"/>
  <c r="C7" i="11"/>
  <c r="G7" i="11"/>
  <c r="K7" i="11"/>
  <c r="O7" i="11"/>
  <c r="S7" i="11"/>
  <c r="W7" i="11"/>
  <c r="AA7" i="11"/>
  <c r="C8" i="11"/>
  <c r="G8" i="11"/>
  <c r="K8" i="11"/>
  <c r="O8" i="11"/>
  <c r="S8" i="11"/>
  <c r="W8" i="11"/>
  <c r="AA8" i="11"/>
  <c r="AF8" i="11"/>
  <c r="AH8" i="11" s="1"/>
  <c r="AG8" i="11"/>
  <c r="C9" i="11"/>
  <c r="G9" i="11"/>
  <c r="K9" i="11"/>
  <c r="O9" i="11"/>
  <c r="S9" i="11"/>
  <c r="W9" i="11"/>
  <c r="AA9" i="11"/>
  <c r="C10" i="11"/>
  <c r="G10" i="11"/>
  <c r="AE10" i="11" s="1"/>
  <c r="K10" i="11"/>
  <c r="O10" i="11"/>
  <c r="S10" i="11"/>
  <c r="W10" i="11"/>
  <c r="AA10" i="11"/>
  <c r="AF10" i="11"/>
  <c r="AH10" i="11" s="1"/>
  <c r="AG10" i="11"/>
  <c r="C11" i="11"/>
  <c r="G11" i="11"/>
  <c r="K11" i="11"/>
  <c r="O11" i="11"/>
  <c r="S11" i="11"/>
  <c r="W11" i="11"/>
  <c r="AA11" i="11"/>
  <c r="C12" i="11"/>
  <c r="G12" i="11"/>
  <c r="K12" i="11"/>
  <c r="O12" i="11"/>
  <c r="S12" i="11"/>
  <c r="W12" i="11"/>
  <c r="AA12" i="11"/>
  <c r="AF12" i="11"/>
  <c r="AG12" i="11"/>
  <c r="AH12" i="11"/>
  <c r="C13" i="11"/>
  <c r="G13" i="11"/>
  <c r="K13" i="11"/>
  <c r="O13" i="11"/>
  <c r="S13" i="11"/>
  <c r="W13" i="11"/>
  <c r="AA13" i="11"/>
  <c r="C14" i="11"/>
  <c r="AE14" i="11" s="1"/>
  <c r="G14" i="11"/>
  <c r="K14" i="11"/>
  <c r="O14" i="11"/>
  <c r="S14" i="11"/>
  <c r="W14" i="11"/>
  <c r="AA14" i="11"/>
  <c r="AF14" i="11"/>
  <c r="AG14" i="11"/>
  <c r="C15" i="11"/>
  <c r="G15" i="11"/>
  <c r="K15" i="11"/>
  <c r="O15" i="11"/>
  <c r="S15" i="11"/>
  <c r="W15" i="11"/>
  <c r="AA15" i="11"/>
  <c r="C16" i="11"/>
  <c r="G16" i="11"/>
  <c r="K16" i="11"/>
  <c r="O16" i="11"/>
  <c r="S16" i="11"/>
  <c r="W16" i="11"/>
  <c r="AA16" i="11"/>
  <c r="AF16" i="11"/>
  <c r="AH16" i="11" s="1"/>
  <c r="AG16" i="11"/>
  <c r="C17" i="11"/>
  <c r="G17" i="11"/>
  <c r="K17" i="11"/>
  <c r="O17" i="11"/>
  <c r="S17" i="11"/>
  <c r="W17" i="11"/>
  <c r="AA17" i="11"/>
  <c r="AE19" i="10"/>
  <c r="AA19" i="10"/>
  <c r="W19" i="10"/>
  <c r="S19" i="10"/>
  <c r="O19" i="10"/>
  <c r="K19" i="10"/>
  <c r="G19" i="10"/>
  <c r="C19" i="10"/>
  <c r="AK18" i="10"/>
  <c r="AJ18" i="10"/>
  <c r="AL18" i="10" s="1"/>
  <c r="AE18" i="10"/>
  <c r="AA18" i="10"/>
  <c r="W18" i="10"/>
  <c r="S18" i="10"/>
  <c r="O18" i="10"/>
  <c r="K18" i="10"/>
  <c r="G18" i="10"/>
  <c r="C18" i="10"/>
  <c r="AE17" i="10"/>
  <c r="AA17" i="10"/>
  <c r="W17" i="10"/>
  <c r="S17" i="10"/>
  <c r="O17" i="10"/>
  <c r="K17" i="10"/>
  <c r="G17" i="10"/>
  <c r="C17" i="10"/>
  <c r="AK16" i="10"/>
  <c r="AJ16" i="10"/>
  <c r="AL16" i="10" s="1"/>
  <c r="AE16" i="10"/>
  <c r="AA16" i="10"/>
  <c r="W16" i="10"/>
  <c r="S16" i="10"/>
  <c r="O16" i="10"/>
  <c r="K16" i="10"/>
  <c r="G16" i="10"/>
  <c r="C16" i="10"/>
  <c r="AI16" i="10" s="1"/>
  <c r="AE15" i="10"/>
  <c r="AA15" i="10"/>
  <c r="W15" i="10"/>
  <c r="S15" i="10"/>
  <c r="O15" i="10"/>
  <c r="K15" i="10"/>
  <c r="G15" i="10"/>
  <c r="C15" i="10"/>
  <c r="AK14" i="10"/>
  <c r="AJ14" i="10"/>
  <c r="AL14" i="10" s="1"/>
  <c r="AE14" i="10"/>
  <c r="AA14" i="10"/>
  <c r="W14" i="10"/>
  <c r="S14" i="10"/>
  <c r="O14" i="10"/>
  <c r="K14" i="10"/>
  <c r="G14" i="10"/>
  <c r="C14" i="10"/>
  <c r="AE13" i="10"/>
  <c r="AA13" i="10"/>
  <c r="W13" i="10"/>
  <c r="S13" i="10"/>
  <c r="O13" i="10"/>
  <c r="K13" i="10"/>
  <c r="G13" i="10"/>
  <c r="C13" i="10"/>
  <c r="AL12" i="10"/>
  <c r="AK12" i="10"/>
  <c r="AJ12" i="10"/>
  <c r="AE12" i="10"/>
  <c r="AA12" i="10"/>
  <c r="W12" i="10"/>
  <c r="S12" i="10"/>
  <c r="O12" i="10"/>
  <c r="K12" i="10"/>
  <c r="G12" i="10"/>
  <c r="C12" i="10"/>
  <c r="AI12" i="10" s="1"/>
  <c r="AE11" i="10"/>
  <c r="AA11" i="10"/>
  <c r="W11" i="10"/>
  <c r="S11" i="10"/>
  <c r="O11" i="10"/>
  <c r="K11" i="10"/>
  <c r="G11" i="10"/>
  <c r="C11" i="10"/>
  <c r="AK10" i="10"/>
  <c r="AJ10" i="10"/>
  <c r="AE10" i="10"/>
  <c r="AA10" i="10"/>
  <c r="W10" i="10"/>
  <c r="S10" i="10"/>
  <c r="O10" i="10"/>
  <c r="K10" i="10"/>
  <c r="G10" i="10"/>
  <c r="C10" i="10"/>
  <c r="AE9" i="10"/>
  <c r="AA9" i="10"/>
  <c r="W9" i="10"/>
  <c r="S9" i="10"/>
  <c r="O9" i="10"/>
  <c r="K9" i="10"/>
  <c r="G9" i="10"/>
  <c r="C9" i="10"/>
  <c r="AK8" i="10"/>
  <c r="AJ8" i="10"/>
  <c r="AL8" i="10" s="1"/>
  <c r="AE8" i="10"/>
  <c r="AA8" i="10"/>
  <c r="W8" i="10"/>
  <c r="S8" i="10"/>
  <c r="O8" i="10"/>
  <c r="K8" i="10"/>
  <c r="G8" i="10"/>
  <c r="C8" i="10"/>
  <c r="AE7" i="10"/>
  <c r="AA7" i="10"/>
  <c r="W7" i="10"/>
  <c r="S7" i="10"/>
  <c r="O7" i="10"/>
  <c r="K7" i="10"/>
  <c r="G7" i="10"/>
  <c r="C7" i="10"/>
  <c r="AL6" i="10"/>
  <c r="AK6" i="10"/>
  <c r="AJ6" i="10"/>
  <c r="AE6" i="10"/>
  <c r="AA6" i="10"/>
  <c r="W6" i="10"/>
  <c r="S6" i="10"/>
  <c r="O6" i="10"/>
  <c r="K6" i="10"/>
  <c r="G6" i="10"/>
  <c r="C6" i="10"/>
  <c r="AE5" i="10"/>
  <c r="AA5" i="10"/>
  <c r="W5" i="10"/>
  <c r="S5" i="10"/>
  <c r="O5" i="10"/>
  <c r="K5" i="10"/>
  <c r="G5" i="10"/>
  <c r="AK4" i="10"/>
  <c r="AJ4" i="10"/>
  <c r="AL4" i="10" s="1"/>
  <c r="AE4" i="10"/>
  <c r="AA4" i="10"/>
  <c r="W4" i="10"/>
  <c r="S4" i="10"/>
  <c r="O4" i="10"/>
  <c r="K4" i="10"/>
  <c r="G4" i="10"/>
  <c r="AE2" i="10"/>
  <c r="AA2" i="10"/>
  <c r="W2" i="10"/>
  <c r="S2" i="10"/>
  <c r="O2" i="10"/>
  <c r="K2" i="10"/>
  <c r="G2" i="10"/>
  <c r="C2" i="10"/>
  <c r="AE12" i="11" l="1"/>
  <c r="AI12" i="11" s="1"/>
  <c r="AE8" i="11"/>
  <c r="AI14" i="11" s="1"/>
  <c r="AH4" i="11"/>
  <c r="AE16" i="11"/>
  <c r="AI16" i="11" s="1"/>
  <c r="AH14" i="11"/>
  <c r="AI8" i="10"/>
  <c r="AI14" i="10"/>
  <c r="AI6" i="10"/>
  <c r="AM6" i="10" s="1"/>
  <c r="AI18" i="10"/>
  <c r="AI4" i="10"/>
  <c r="AM16" i="10" s="1"/>
  <c r="AI10" i="10"/>
  <c r="AL10" i="10"/>
  <c r="AI4" i="11" l="1"/>
  <c r="AI6" i="11"/>
  <c r="AI8" i="11"/>
  <c r="AI10" i="11"/>
  <c r="AM12" i="10"/>
  <c r="AM10" i="10"/>
  <c r="AM8" i="10"/>
  <c r="AM18" i="10"/>
  <c r="AM14" i="10"/>
  <c r="AE19" i="9"/>
  <c r="AA19" i="9"/>
  <c r="W19" i="9"/>
  <c r="S19" i="9"/>
  <c r="O19" i="9"/>
  <c r="K19" i="9"/>
  <c r="G19" i="9"/>
  <c r="C19" i="9"/>
  <c r="AK18" i="9"/>
  <c r="AJ18" i="9"/>
  <c r="AL18" i="9" s="1"/>
  <c r="AE18" i="9"/>
  <c r="AA18" i="9"/>
  <c r="W18" i="9"/>
  <c r="S18" i="9"/>
  <c r="O18" i="9"/>
  <c r="K18" i="9"/>
  <c r="G18" i="9"/>
  <c r="C18" i="9"/>
  <c r="AE17" i="9"/>
  <c r="AA17" i="9"/>
  <c r="W17" i="9"/>
  <c r="S17" i="9"/>
  <c r="O17" i="9"/>
  <c r="K17" i="9"/>
  <c r="G17" i="9"/>
  <c r="C17" i="9"/>
  <c r="AK16" i="9"/>
  <c r="AJ16" i="9"/>
  <c r="AE16" i="9"/>
  <c r="AA16" i="9"/>
  <c r="W16" i="9"/>
  <c r="S16" i="9"/>
  <c r="O16" i="9"/>
  <c r="K16" i="9"/>
  <c r="G16" i="9"/>
  <c r="C16" i="9"/>
  <c r="AI16" i="9" s="1"/>
  <c r="AE15" i="9"/>
  <c r="AA15" i="9"/>
  <c r="W15" i="9"/>
  <c r="S15" i="9"/>
  <c r="O15" i="9"/>
  <c r="K15" i="9"/>
  <c r="G15" i="9"/>
  <c r="C15" i="9"/>
  <c r="AK14" i="9"/>
  <c r="AJ14" i="9"/>
  <c r="AL14" i="9" s="1"/>
  <c r="AE14" i="9"/>
  <c r="AA14" i="9"/>
  <c r="W14" i="9"/>
  <c r="S14" i="9"/>
  <c r="O14" i="9"/>
  <c r="K14" i="9"/>
  <c r="G14" i="9"/>
  <c r="C14" i="9"/>
  <c r="AE13" i="9"/>
  <c r="AA13" i="9"/>
  <c r="W13" i="9"/>
  <c r="S13" i="9"/>
  <c r="O13" i="9"/>
  <c r="K13" i="9"/>
  <c r="G13" i="9"/>
  <c r="C13" i="9"/>
  <c r="AK12" i="9"/>
  <c r="AJ12" i="9"/>
  <c r="AE12" i="9"/>
  <c r="AA12" i="9"/>
  <c r="W12" i="9"/>
  <c r="S12" i="9"/>
  <c r="O12" i="9"/>
  <c r="K12" i="9"/>
  <c r="AI12" i="9" s="1"/>
  <c r="G12" i="9"/>
  <c r="C12" i="9"/>
  <c r="AE11" i="9"/>
  <c r="AA11" i="9"/>
  <c r="W11" i="9"/>
  <c r="S11" i="9"/>
  <c r="O11" i="9"/>
  <c r="K11" i="9"/>
  <c r="G11" i="9"/>
  <c r="C11" i="9"/>
  <c r="AK10" i="9"/>
  <c r="AJ10" i="9"/>
  <c r="AL10" i="9" s="1"/>
  <c r="AE10" i="9"/>
  <c r="AA10" i="9"/>
  <c r="W10" i="9"/>
  <c r="S10" i="9"/>
  <c r="O10" i="9"/>
  <c r="K10" i="9"/>
  <c r="G10" i="9"/>
  <c r="C10" i="9"/>
  <c r="AI10" i="9" s="1"/>
  <c r="AE9" i="9"/>
  <c r="AA9" i="9"/>
  <c r="W9" i="9"/>
  <c r="S9" i="9"/>
  <c r="O9" i="9"/>
  <c r="K9" i="9"/>
  <c r="G9" i="9"/>
  <c r="C9" i="9"/>
  <c r="AK8" i="9"/>
  <c r="AJ8" i="9"/>
  <c r="AE8" i="9"/>
  <c r="AA8" i="9"/>
  <c r="W8" i="9"/>
  <c r="S8" i="9"/>
  <c r="O8" i="9"/>
  <c r="K8" i="9"/>
  <c r="G8" i="9"/>
  <c r="C8" i="9"/>
  <c r="AE7" i="9"/>
  <c r="AA7" i="9"/>
  <c r="W7" i="9"/>
  <c r="S7" i="9"/>
  <c r="O7" i="9"/>
  <c r="K7" i="9"/>
  <c r="G7" i="9"/>
  <c r="C7" i="9"/>
  <c r="AK6" i="9"/>
  <c r="AL6" i="9" s="1"/>
  <c r="AJ6" i="9"/>
  <c r="AE6" i="9"/>
  <c r="AA6" i="9"/>
  <c r="W6" i="9"/>
  <c r="S6" i="9"/>
  <c r="O6" i="9"/>
  <c r="K6" i="9"/>
  <c r="G6" i="9"/>
  <c r="C6" i="9"/>
  <c r="AE5" i="9"/>
  <c r="AA5" i="9"/>
  <c r="W5" i="9"/>
  <c r="S5" i="9"/>
  <c r="O5" i="9"/>
  <c r="K5" i="9"/>
  <c r="G5" i="9"/>
  <c r="AK4" i="9"/>
  <c r="AJ4" i="9"/>
  <c r="AL4" i="9" s="1"/>
  <c r="AE4" i="9"/>
  <c r="AA4" i="9"/>
  <c r="W4" i="9"/>
  <c r="S4" i="9"/>
  <c r="O4" i="9"/>
  <c r="AI4" i="9" s="1"/>
  <c r="K4" i="9"/>
  <c r="G4" i="9"/>
  <c r="AI14" i="9" l="1"/>
  <c r="AL16" i="9"/>
  <c r="AI6" i="9"/>
  <c r="AM4" i="9" s="1"/>
  <c r="AI8" i="9"/>
  <c r="AI18" i="9"/>
  <c r="AM14" i="9" s="1"/>
  <c r="AL8" i="9"/>
  <c r="AL12" i="9"/>
  <c r="AM16" i="9" l="1"/>
  <c r="AM6" i="9"/>
  <c r="AM12" i="9"/>
  <c r="AM8" i="9"/>
  <c r="AM10" i="9"/>
  <c r="AE19" i="8"/>
  <c r="AA19" i="8"/>
  <c r="W19" i="8"/>
  <c r="S19" i="8"/>
  <c r="O19" i="8"/>
  <c r="K19" i="8"/>
  <c r="G19" i="8"/>
  <c r="C19" i="8"/>
  <c r="AK18" i="8"/>
  <c r="AJ18" i="8"/>
  <c r="AL18" i="8" s="1"/>
  <c r="AE18" i="8"/>
  <c r="AA18" i="8"/>
  <c r="W18" i="8"/>
  <c r="S18" i="8"/>
  <c r="O18" i="8"/>
  <c r="K18" i="8"/>
  <c r="G18" i="8"/>
  <c r="C18" i="8"/>
  <c r="AE17" i="8"/>
  <c r="AA17" i="8"/>
  <c r="W17" i="8"/>
  <c r="S17" i="8"/>
  <c r="O17" i="8"/>
  <c r="K17" i="8"/>
  <c r="G17" i="8"/>
  <c r="C17" i="8"/>
  <c r="AK16" i="8"/>
  <c r="AJ16" i="8"/>
  <c r="AE16" i="8"/>
  <c r="AA16" i="8"/>
  <c r="W16" i="8"/>
  <c r="S16" i="8"/>
  <c r="O16" i="8"/>
  <c r="K16" i="8"/>
  <c r="G16" i="8"/>
  <c r="C16" i="8"/>
  <c r="AI16" i="8" s="1"/>
  <c r="AE15" i="8"/>
  <c r="AA15" i="8"/>
  <c r="W15" i="8"/>
  <c r="S15" i="8"/>
  <c r="O15" i="8"/>
  <c r="K15" i="8"/>
  <c r="G15" i="8"/>
  <c r="C15" i="8"/>
  <c r="AK14" i="8"/>
  <c r="AJ14" i="8"/>
  <c r="AL14" i="8" s="1"/>
  <c r="AE14" i="8"/>
  <c r="AA14" i="8"/>
  <c r="W14" i="8"/>
  <c r="S14" i="8"/>
  <c r="O14" i="8"/>
  <c r="AI14" i="8" s="1"/>
  <c r="K14" i="8"/>
  <c r="G14" i="8"/>
  <c r="C14" i="8"/>
  <c r="AE13" i="8"/>
  <c r="AA13" i="8"/>
  <c r="W13" i="8"/>
  <c r="S13" i="8"/>
  <c r="O13" i="8"/>
  <c r="K13" i="8"/>
  <c r="G13" i="8"/>
  <c r="C13" i="8"/>
  <c r="AK12" i="8"/>
  <c r="AJ12" i="8"/>
  <c r="AE12" i="8"/>
  <c r="AA12" i="8"/>
  <c r="W12" i="8"/>
  <c r="S12" i="8"/>
  <c r="O12" i="8"/>
  <c r="K12" i="8"/>
  <c r="G12" i="8"/>
  <c r="C12" i="8"/>
  <c r="AI12" i="8" s="1"/>
  <c r="AE11" i="8"/>
  <c r="AA11" i="8"/>
  <c r="W11" i="8"/>
  <c r="S11" i="8"/>
  <c r="O11" i="8"/>
  <c r="K11" i="8"/>
  <c r="G11" i="8"/>
  <c r="C11" i="8"/>
  <c r="AK10" i="8"/>
  <c r="AJ10" i="8"/>
  <c r="AL10" i="8" s="1"/>
  <c r="AE10" i="8"/>
  <c r="AA10" i="8"/>
  <c r="W10" i="8"/>
  <c r="S10" i="8"/>
  <c r="O10" i="8"/>
  <c r="K10" i="8"/>
  <c r="G10" i="8"/>
  <c r="C10" i="8"/>
  <c r="AI10" i="8" s="1"/>
  <c r="AE9" i="8"/>
  <c r="AA9" i="8"/>
  <c r="W9" i="8"/>
  <c r="S9" i="8"/>
  <c r="O9" i="8"/>
  <c r="K9" i="8"/>
  <c r="G9" i="8"/>
  <c r="C9" i="8"/>
  <c r="AK8" i="8"/>
  <c r="AJ8" i="8"/>
  <c r="AE8" i="8"/>
  <c r="AA8" i="8"/>
  <c r="W8" i="8"/>
  <c r="S8" i="8"/>
  <c r="O8" i="8"/>
  <c r="K8" i="8"/>
  <c r="G8" i="8"/>
  <c r="C8" i="8"/>
  <c r="AE7" i="8"/>
  <c r="AA7" i="8"/>
  <c r="W7" i="8"/>
  <c r="S7" i="8"/>
  <c r="O7" i="8"/>
  <c r="K7" i="8"/>
  <c r="G7" i="8"/>
  <c r="C7" i="8"/>
  <c r="AK6" i="8"/>
  <c r="AL6" i="8" s="1"/>
  <c r="AJ6" i="8"/>
  <c r="AE6" i="8"/>
  <c r="AA6" i="8"/>
  <c r="W6" i="8"/>
  <c r="S6" i="8"/>
  <c r="O6" i="8"/>
  <c r="K6" i="8"/>
  <c r="G6" i="8"/>
  <c r="C6" i="8"/>
  <c r="AE5" i="8"/>
  <c r="AA5" i="8"/>
  <c r="W5" i="8"/>
  <c r="S5" i="8"/>
  <c r="O5" i="8"/>
  <c r="K5" i="8"/>
  <c r="G5" i="8"/>
  <c r="AK4" i="8"/>
  <c r="AJ4" i="8"/>
  <c r="AL4" i="8" s="1"/>
  <c r="AE4" i="8"/>
  <c r="AA4" i="8"/>
  <c r="W4" i="8"/>
  <c r="S4" i="8"/>
  <c r="O4" i="8"/>
  <c r="AI4" i="8" s="1"/>
  <c r="K4" i="8"/>
  <c r="G4" i="8"/>
  <c r="AE2" i="8"/>
  <c r="AA2" i="8"/>
  <c r="W2" i="8"/>
  <c r="S2" i="8"/>
  <c r="O2" i="8"/>
  <c r="K2" i="8"/>
  <c r="G2" i="8"/>
  <c r="C2" i="8"/>
  <c r="AE19" i="7"/>
  <c r="AA19" i="7"/>
  <c r="W19" i="7"/>
  <c r="S19" i="7"/>
  <c r="O19" i="7"/>
  <c r="K19" i="7"/>
  <c r="G19" i="7"/>
  <c r="C19" i="7"/>
  <c r="AK18" i="7"/>
  <c r="AJ18" i="7"/>
  <c r="AE18" i="7"/>
  <c r="AA18" i="7"/>
  <c r="W18" i="7"/>
  <c r="S18" i="7"/>
  <c r="O18" i="7"/>
  <c r="K18" i="7"/>
  <c r="G18" i="7"/>
  <c r="C18" i="7"/>
  <c r="AE17" i="7"/>
  <c r="AA17" i="7"/>
  <c r="W17" i="7"/>
  <c r="S17" i="7"/>
  <c r="O17" i="7"/>
  <c r="K17" i="7"/>
  <c r="G17" i="7"/>
  <c r="C17" i="7"/>
  <c r="AK16" i="7"/>
  <c r="AJ16" i="7"/>
  <c r="AE16" i="7"/>
  <c r="AA16" i="7"/>
  <c r="W16" i="7"/>
  <c r="S16" i="7"/>
  <c r="O16" i="7"/>
  <c r="K16" i="7"/>
  <c r="G16" i="7"/>
  <c r="C16" i="7"/>
  <c r="AE15" i="7"/>
  <c r="AA15" i="7"/>
  <c r="W15" i="7"/>
  <c r="S15" i="7"/>
  <c r="O15" i="7"/>
  <c r="K15" i="7"/>
  <c r="G15" i="7"/>
  <c r="C15" i="7"/>
  <c r="AK14" i="7"/>
  <c r="AL14" i="7" s="1"/>
  <c r="AJ14" i="7"/>
  <c r="AE14" i="7"/>
  <c r="AA14" i="7"/>
  <c r="W14" i="7"/>
  <c r="S14" i="7"/>
  <c r="O14" i="7"/>
  <c r="K14" i="7"/>
  <c r="G14" i="7"/>
  <c r="C14" i="7"/>
  <c r="AE13" i="7"/>
  <c r="AA13" i="7"/>
  <c r="W13" i="7"/>
  <c r="S13" i="7"/>
  <c r="O13" i="7"/>
  <c r="K13" i="7"/>
  <c r="G13" i="7"/>
  <c r="C13" i="7"/>
  <c r="AK12" i="7"/>
  <c r="AJ12" i="7"/>
  <c r="AL12" i="7" s="1"/>
  <c r="AE12" i="7"/>
  <c r="AA12" i="7"/>
  <c r="W12" i="7"/>
  <c r="S12" i="7"/>
  <c r="O12" i="7"/>
  <c r="K12" i="7"/>
  <c r="G12" i="7"/>
  <c r="C12" i="7"/>
  <c r="AI12" i="7" s="1"/>
  <c r="AE11" i="7"/>
  <c r="AA11" i="7"/>
  <c r="W11" i="7"/>
  <c r="S11" i="7"/>
  <c r="O11" i="7"/>
  <c r="K11" i="7"/>
  <c r="G11" i="7"/>
  <c r="C11" i="7"/>
  <c r="AK10" i="7"/>
  <c r="AJ10" i="7"/>
  <c r="AL10" i="7" s="1"/>
  <c r="AE10" i="7"/>
  <c r="AA10" i="7"/>
  <c r="W10" i="7"/>
  <c r="S10" i="7"/>
  <c r="O10" i="7"/>
  <c r="K10" i="7"/>
  <c r="G10" i="7"/>
  <c r="C10" i="7"/>
  <c r="AE9" i="7"/>
  <c r="AA9" i="7"/>
  <c r="W9" i="7"/>
  <c r="S9" i="7"/>
  <c r="O9" i="7"/>
  <c r="K9" i="7"/>
  <c r="G9" i="7"/>
  <c r="C9" i="7"/>
  <c r="AK8" i="7"/>
  <c r="AJ8" i="7"/>
  <c r="AE8" i="7"/>
  <c r="AA8" i="7"/>
  <c r="W8" i="7"/>
  <c r="S8" i="7"/>
  <c r="O8" i="7"/>
  <c r="K8" i="7"/>
  <c r="G8" i="7"/>
  <c r="C8" i="7"/>
  <c r="AE7" i="7"/>
  <c r="AA7" i="7"/>
  <c r="W7" i="7"/>
  <c r="S7" i="7"/>
  <c r="O7" i="7"/>
  <c r="K7" i="7"/>
  <c r="G7" i="7"/>
  <c r="C7" i="7"/>
  <c r="AK6" i="7"/>
  <c r="AJ6" i="7"/>
  <c r="AL6" i="7" s="1"/>
  <c r="AE6" i="7"/>
  <c r="AA6" i="7"/>
  <c r="W6" i="7"/>
  <c r="S6" i="7"/>
  <c r="O6" i="7"/>
  <c r="K6" i="7"/>
  <c r="G6" i="7"/>
  <c r="C6" i="7"/>
  <c r="AI6" i="7" s="1"/>
  <c r="AE5" i="7"/>
  <c r="AA5" i="7"/>
  <c r="W5" i="7"/>
  <c r="S5" i="7"/>
  <c r="O5" i="7"/>
  <c r="K5" i="7"/>
  <c r="G5" i="7"/>
  <c r="AL4" i="7"/>
  <c r="AK4" i="7"/>
  <c r="AJ4" i="7"/>
  <c r="AE4" i="7"/>
  <c r="AA4" i="7"/>
  <c r="W4" i="7"/>
  <c r="S4" i="7"/>
  <c r="O4" i="7"/>
  <c r="K4" i="7"/>
  <c r="G4" i="7"/>
  <c r="AE2" i="7"/>
  <c r="AA2" i="7"/>
  <c r="W2" i="7"/>
  <c r="S2" i="7"/>
  <c r="O2" i="7"/>
  <c r="K2" i="7"/>
  <c r="G2" i="7"/>
  <c r="C2" i="7"/>
  <c r="AE19" i="3"/>
  <c r="AA19" i="3"/>
  <c r="W19" i="3"/>
  <c r="S19" i="3"/>
  <c r="O19" i="3"/>
  <c r="K19" i="3"/>
  <c r="G19" i="3"/>
  <c r="C19" i="3"/>
  <c r="AK18" i="3"/>
  <c r="AJ18" i="3"/>
  <c r="AL18" i="3" s="1"/>
  <c r="AE18" i="3"/>
  <c r="AA18" i="3"/>
  <c r="W18" i="3"/>
  <c r="S18" i="3"/>
  <c r="O18" i="3"/>
  <c r="K18" i="3"/>
  <c r="G18" i="3"/>
  <c r="C18" i="3"/>
  <c r="AE17" i="3"/>
  <c r="AA17" i="3"/>
  <c r="W17" i="3"/>
  <c r="S17" i="3"/>
  <c r="O17" i="3"/>
  <c r="K17" i="3"/>
  <c r="G17" i="3"/>
  <c r="C17" i="3"/>
  <c r="AK16" i="3"/>
  <c r="AJ16" i="3"/>
  <c r="AE16" i="3"/>
  <c r="AA16" i="3"/>
  <c r="W16" i="3"/>
  <c r="S16" i="3"/>
  <c r="O16" i="3"/>
  <c r="K16" i="3"/>
  <c r="G16" i="3"/>
  <c r="C16" i="3"/>
  <c r="AE15" i="3"/>
  <c r="AA15" i="3"/>
  <c r="W15" i="3"/>
  <c r="S15" i="3"/>
  <c r="O15" i="3"/>
  <c r="K15" i="3"/>
  <c r="G15" i="3"/>
  <c r="C15" i="3"/>
  <c r="AK14" i="3"/>
  <c r="AJ14" i="3"/>
  <c r="AE14" i="3"/>
  <c r="AA14" i="3"/>
  <c r="W14" i="3"/>
  <c r="S14" i="3"/>
  <c r="O14" i="3"/>
  <c r="AI14" i="3" s="1"/>
  <c r="K14" i="3"/>
  <c r="G14" i="3"/>
  <c r="C14" i="3"/>
  <c r="AE13" i="3"/>
  <c r="AA13" i="3"/>
  <c r="W13" i="3"/>
  <c r="S13" i="3"/>
  <c r="O13" i="3"/>
  <c r="K13" i="3"/>
  <c r="G13" i="3"/>
  <c r="C13" i="3"/>
  <c r="AK12" i="3"/>
  <c r="AJ12" i="3"/>
  <c r="AE12" i="3"/>
  <c r="AA12" i="3"/>
  <c r="W12" i="3"/>
  <c r="S12" i="3"/>
  <c r="O12" i="3"/>
  <c r="K12" i="3"/>
  <c r="G12" i="3"/>
  <c r="C12" i="3"/>
  <c r="AE11" i="3"/>
  <c r="AA11" i="3"/>
  <c r="W11" i="3"/>
  <c r="S11" i="3"/>
  <c r="O11" i="3"/>
  <c r="K11" i="3"/>
  <c r="G11" i="3"/>
  <c r="C11" i="3"/>
  <c r="AK10" i="3"/>
  <c r="AJ10" i="3"/>
  <c r="AL10" i="3" s="1"/>
  <c r="AE10" i="3"/>
  <c r="AA10" i="3"/>
  <c r="W10" i="3"/>
  <c r="S10" i="3"/>
  <c r="O10" i="3"/>
  <c r="K10" i="3"/>
  <c r="G10" i="3"/>
  <c r="C10" i="3"/>
  <c r="AE9" i="3"/>
  <c r="AA9" i="3"/>
  <c r="W9" i="3"/>
  <c r="S9" i="3"/>
  <c r="O9" i="3"/>
  <c r="K9" i="3"/>
  <c r="G9" i="3"/>
  <c r="C9" i="3"/>
  <c r="AK8" i="3"/>
  <c r="AJ8" i="3"/>
  <c r="AE8" i="3"/>
  <c r="AA8" i="3"/>
  <c r="W8" i="3"/>
  <c r="S8" i="3"/>
  <c r="O8" i="3"/>
  <c r="K8" i="3"/>
  <c r="G8" i="3"/>
  <c r="C8" i="3"/>
  <c r="AE7" i="3"/>
  <c r="AA7" i="3"/>
  <c r="W7" i="3"/>
  <c r="S7" i="3"/>
  <c r="O7" i="3"/>
  <c r="K7" i="3"/>
  <c r="G7" i="3"/>
  <c r="C7" i="3"/>
  <c r="AK6" i="3"/>
  <c r="AJ6" i="3"/>
  <c r="AL6" i="3" s="1"/>
  <c r="AE6" i="3"/>
  <c r="AA6" i="3"/>
  <c r="W6" i="3"/>
  <c r="S6" i="3"/>
  <c r="O6" i="3"/>
  <c r="K6" i="3"/>
  <c r="G6" i="3"/>
  <c r="C6" i="3"/>
  <c r="AE5" i="3"/>
  <c r="AA5" i="3"/>
  <c r="W5" i="3"/>
  <c r="S5" i="3"/>
  <c r="O5" i="3"/>
  <c r="K5" i="3"/>
  <c r="G5" i="3"/>
  <c r="AK4" i="3"/>
  <c r="AJ4" i="3"/>
  <c r="AE4" i="3"/>
  <c r="AA4" i="3"/>
  <c r="W4" i="3"/>
  <c r="S4" i="3"/>
  <c r="O4" i="3"/>
  <c r="K4" i="3"/>
  <c r="G4" i="3"/>
  <c r="AE2" i="3"/>
  <c r="AA2" i="3"/>
  <c r="W2" i="3"/>
  <c r="S2" i="3"/>
  <c r="O2" i="3"/>
  <c r="K2" i="3"/>
  <c r="G2" i="3"/>
  <c r="C2" i="3"/>
  <c r="AL16" i="7" l="1"/>
  <c r="AI18" i="7"/>
  <c r="AL18" i="7"/>
  <c r="AL16" i="8"/>
  <c r="AI8" i="8"/>
  <c r="AI18" i="8"/>
  <c r="AI6" i="8"/>
  <c r="AM16" i="8" s="1"/>
  <c r="AL8" i="8"/>
  <c r="AL12" i="8"/>
  <c r="AI10" i="7"/>
  <c r="AI16" i="7"/>
  <c r="AI4" i="7"/>
  <c r="AI8" i="7"/>
  <c r="AL8" i="7"/>
  <c r="AI14" i="7"/>
  <c r="AL4" i="3"/>
  <c r="AI12" i="3"/>
  <c r="AI10" i="3"/>
  <c r="AL14" i="3"/>
  <c r="AI4" i="3"/>
  <c r="AI16" i="3"/>
  <c r="AL16" i="3"/>
  <c r="AI8" i="3"/>
  <c r="AM4" i="3" s="1"/>
  <c r="AI18" i="3"/>
  <c r="AI6" i="3"/>
  <c r="AL8" i="3"/>
  <c r="AL12" i="3"/>
  <c r="AM14" i="3"/>
  <c r="AM6" i="3"/>
  <c r="AM16" i="3"/>
  <c r="AM8" i="3"/>
  <c r="AU14" i="2"/>
  <c r="AU12" i="2"/>
  <c r="AU8" i="2"/>
  <c r="AU22" i="2"/>
  <c r="AM8" i="7" l="1"/>
  <c r="AM12" i="7"/>
  <c r="AM18" i="8"/>
  <c r="AM14" i="8"/>
  <c r="AM6" i="8"/>
  <c r="AM8" i="8"/>
  <c r="AM10" i="8"/>
  <c r="AM4" i="8"/>
  <c r="AM12" i="8"/>
  <c r="AM18" i="7"/>
  <c r="AM16" i="7"/>
  <c r="AM4" i="7"/>
  <c r="AM6" i="7"/>
  <c r="AM10" i="7"/>
  <c r="AM18" i="3"/>
  <c r="AM12" i="3"/>
  <c r="AM10" i="3"/>
  <c r="AU16" i="2"/>
  <c r="AU10" i="2"/>
  <c r="AU18" i="2"/>
  <c r="AU6" i="2"/>
  <c r="AU20" i="2"/>
  <c r="AU4" i="2"/>
</calcChain>
</file>

<file path=xl/comments1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福井市教育委員会</author>
  </authors>
  <commentList>
    <comment ref="A4" authorId="0">
      <text>
        <r>
          <rPr>
            <b/>
            <sz val="18"/>
            <color indexed="81"/>
            <rFont val="ＭＳ Ｐゴシック"/>
            <family val="3"/>
            <charset val="128"/>
          </rPr>
          <t>この列にチーム名を入力する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<sst xmlns="http://schemas.openxmlformats.org/spreadsheetml/2006/main" count="1080" uniqueCount="215">
  <si>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</si>
  <si>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</si>
  <si>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</si>
  <si>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【順位決定戦】</t>
    <rPh sb="1" eb="3">
      <t>ジュンイ</t>
    </rPh>
    <rPh sb="3" eb="6">
      <t>ケッテイセン</t>
    </rPh>
    <rPh sb="5" eb="6">
      <t>セン</t>
    </rPh>
    <phoneticPr fontId="1"/>
  </si>
  <si>
    <t>成和中</t>
    <rPh sb="0" eb="2">
      <t>セイワ</t>
    </rPh>
    <rPh sb="2" eb="3">
      <t>チュウ</t>
    </rPh>
    <phoneticPr fontId="1"/>
  </si>
  <si>
    <t>南越中</t>
    <rPh sb="0" eb="2">
      <t>ナンエツ</t>
    </rPh>
    <rPh sb="2" eb="3">
      <t>チュウ</t>
    </rPh>
    <phoneticPr fontId="1"/>
  </si>
  <si>
    <t>万葉中</t>
    <rPh sb="0" eb="2">
      <t>マンヨウ</t>
    </rPh>
    <rPh sb="2" eb="3">
      <t>チュウ</t>
    </rPh>
    <phoneticPr fontId="1"/>
  </si>
  <si>
    <t>明倫中</t>
    <rPh sb="0" eb="2">
      <t>メイリン</t>
    </rPh>
    <rPh sb="2" eb="3">
      <t>チュウ</t>
    </rPh>
    <phoneticPr fontId="1"/>
  </si>
  <si>
    <t>足羽中</t>
    <rPh sb="0" eb="2">
      <t>アスワ</t>
    </rPh>
    <rPh sb="2" eb="3">
      <t>チュウ</t>
    </rPh>
    <phoneticPr fontId="1"/>
  </si>
  <si>
    <t>４部</t>
    <rPh sb="1" eb="2">
      <t>ブ</t>
    </rPh>
    <phoneticPr fontId="1"/>
  </si>
  <si>
    <t>順位</t>
    <rPh sb="0" eb="2">
      <t>ジュンイ</t>
    </rPh>
    <phoneticPr fontId="1"/>
  </si>
  <si>
    <t>対戦相手</t>
    <rPh sb="0" eb="2">
      <t>タイセン</t>
    </rPh>
    <rPh sb="2" eb="4">
      <t>アイテ</t>
    </rPh>
    <phoneticPr fontId="12"/>
  </si>
  <si>
    <t>勝点</t>
    <rPh sb="0" eb="1">
      <t>カ</t>
    </rPh>
    <rPh sb="1" eb="2">
      <t>テン</t>
    </rPh>
    <phoneticPr fontId="12"/>
  </si>
  <si>
    <t>得点</t>
    <rPh sb="0" eb="2">
      <t>トクテン</t>
    </rPh>
    <phoneticPr fontId="12"/>
  </si>
  <si>
    <t>失点</t>
    <rPh sb="0" eb="2">
      <t>シッテン</t>
    </rPh>
    <phoneticPr fontId="12"/>
  </si>
  <si>
    <t>得失点差</t>
    <rPh sb="0" eb="4">
      <t>トクシッテンサ</t>
    </rPh>
    <phoneticPr fontId="12"/>
  </si>
  <si>
    <t>順　位</t>
    <rPh sb="0" eb="3">
      <t>ジュンイ</t>
    </rPh>
    <phoneticPr fontId="12"/>
  </si>
  <si>
    <t>チーム名</t>
    <rPh sb="3" eb="4">
      <t>ナマエ</t>
    </rPh>
    <phoneticPr fontId="12"/>
  </si>
  <si>
    <t>-</t>
    <phoneticPr fontId="12"/>
  </si>
  <si>
    <t>大東中</t>
    <rPh sb="0" eb="2">
      <t>ダイトウ</t>
    </rPh>
    <rPh sb="2" eb="3">
      <t>チュウ</t>
    </rPh>
    <phoneticPr fontId="12"/>
  </si>
  <si>
    <t>坂井中</t>
    <rPh sb="0" eb="2">
      <t>サカイ</t>
    </rPh>
    <rPh sb="2" eb="3">
      <t>チュウ</t>
    </rPh>
    <phoneticPr fontId="12"/>
  </si>
  <si>
    <t>中央中</t>
    <rPh sb="0" eb="2">
      <t>チュウオウ</t>
    </rPh>
    <rPh sb="2" eb="3">
      <t>チュウ</t>
    </rPh>
    <phoneticPr fontId="12"/>
  </si>
  <si>
    <t>U-15北信越リーグ1部6位</t>
    <rPh sb="4" eb="7">
      <t>ホクシンエツ</t>
    </rPh>
    <rPh sb="11" eb="12">
      <t>ブ</t>
    </rPh>
    <rPh sb="13" eb="14">
      <t>イ</t>
    </rPh>
    <phoneticPr fontId="1"/>
  </si>
  <si>
    <t>-</t>
  </si>
  <si>
    <t>武生FCⅡ</t>
    <rPh sb="0" eb="2">
      <t>タケフ</t>
    </rPh>
    <phoneticPr fontId="1"/>
  </si>
  <si>
    <t>芦原中Ⅱ</t>
    <rPh sb="0" eb="2">
      <t>アワラ</t>
    </rPh>
    <rPh sb="2" eb="3">
      <t>チュウ</t>
    </rPh>
    <phoneticPr fontId="12"/>
  </si>
  <si>
    <t>パトリアーレ</t>
    <phoneticPr fontId="12"/>
  </si>
  <si>
    <t>武生六中</t>
    <rPh sb="0" eb="2">
      <t>タケフ</t>
    </rPh>
    <rPh sb="2" eb="3">
      <t>ロク</t>
    </rPh>
    <rPh sb="3" eb="4">
      <t>チュウ</t>
    </rPh>
    <phoneticPr fontId="12"/>
  </si>
  <si>
    <t>PK</t>
  </si>
  <si>
    <t>レインボーⅡ</t>
    <phoneticPr fontId="12"/>
  </si>
  <si>
    <t>○U-15北信越リーグプレーオフ</t>
    <phoneticPr fontId="1"/>
  </si>
  <si>
    <t>レインボー若狭</t>
    <rPh sb="5" eb="7">
      <t>ワカサ</t>
    </rPh>
    <phoneticPr fontId="12"/>
  </si>
  <si>
    <t>武生FC</t>
    <rPh sb="0" eb="2">
      <t>タケフ</t>
    </rPh>
    <phoneticPr fontId="12"/>
  </si>
  <si>
    <t>福井中学校</t>
    <rPh sb="0" eb="2">
      <t>フクイ</t>
    </rPh>
    <rPh sb="2" eb="5">
      <t>チュウガッコウ</t>
    </rPh>
    <phoneticPr fontId="12"/>
  </si>
  <si>
    <t>丸岡中学校</t>
    <rPh sb="0" eb="2">
      <t>マルオカ</t>
    </rPh>
    <rPh sb="2" eb="5">
      <t>チュウガッコウ</t>
    </rPh>
    <phoneticPr fontId="12"/>
  </si>
  <si>
    <t>レアボーラTFC</t>
    <phoneticPr fontId="12"/>
  </si>
  <si>
    <t>坂井P丸岡Ⅱ</t>
    <rPh sb="0" eb="2">
      <t>サカイ</t>
    </rPh>
    <rPh sb="3" eb="5">
      <t>マルオカ</t>
    </rPh>
    <phoneticPr fontId="12"/>
  </si>
  <si>
    <t>福井ノース</t>
    <rPh sb="0" eb="2">
      <t>フクイ</t>
    </rPh>
    <phoneticPr fontId="12"/>
  </si>
  <si>
    <t>芦原中学校</t>
    <rPh sb="0" eb="2">
      <t>アワラ</t>
    </rPh>
    <rPh sb="2" eb="3">
      <t>チュウ</t>
    </rPh>
    <rPh sb="3" eb="5">
      <t>ガッコウ</t>
    </rPh>
    <phoneticPr fontId="12"/>
  </si>
  <si>
    <t>フェンテ大野</t>
    <rPh sb="4" eb="6">
      <t>オオノ</t>
    </rPh>
    <phoneticPr fontId="12"/>
  </si>
  <si>
    <t>金津中学校</t>
    <rPh sb="0" eb="2">
      <t>カナヅ</t>
    </rPh>
    <rPh sb="2" eb="5">
      <t>チュウガッコウ</t>
    </rPh>
    <phoneticPr fontId="12"/>
  </si>
  <si>
    <t>-</t>
    <phoneticPr fontId="12"/>
  </si>
  <si>
    <t>-</t>
    <phoneticPr fontId="12"/>
  </si>
  <si>
    <t>福井中央</t>
    <rPh sb="0" eb="2">
      <t>フクイ</t>
    </rPh>
    <rPh sb="2" eb="4">
      <t>チュウオウ</t>
    </rPh>
    <phoneticPr fontId="12"/>
  </si>
  <si>
    <t>-</t>
    <phoneticPr fontId="1"/>
  </si>
  <si>
    <t>アルタス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</si>
  <si>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</si>
  <si>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</si>
  <si>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</si>
  <si>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</si>
  <si>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敦賀ＦＣ</t>
    <rPh sb="0" eb="2">
      <t>ツルガ</t>
    </rPh>
    <phoneticPr fontId="12"/>
  </si>
  <si>
    <t>丸岡中Ⅱ</t>
    <rPh sb="0" eb="2">
      <t>マルオカ</t>
    </rPh>
    <rPh sb="2" eb="3">
      <t>チュウ</t>
    </rPh>
    <phoneticPr fontId="12"/>
  </si>
  <si>
    <t>清水中</t>
    <rPh sb="0" eb="2">
      <t>シミズ</t>
    </rPh>
    <rPh sb="2" eb="3">
      <t>チュウ</t>
    </rPh>
    <phoneticPr fontId="12"/>
  </si>
  <si>
    <t>三国中</t>
    <rPh sb="0" eb="2">
      <t>ミクニ</t>
    </rPh>
    <rPh sb="2" eb="3">
      <t>チュウ</t>
    </rPh>
    <phoneticPr fontId="12"/>
  </si>
  <si>
    <t>グラスミーゴ</t>
    <phoneticPr fontId="12"/>
  </si>
  <si>
    <t>-</t>
    <phoneticPr fontId="12"/>
  </si>
  <si>
    <t>武生三中</t>
  </si>
  <si>
    <t>武生二中</t>
  </si>
  <si>
    <t>ＦＵＫＵＩ　NorthＦＣ　Ⅱ</t>
  </si>
  <si>
    <t>足羽一中</t>
    <rPh sb="0" eb="2">
      <t>アスワ</t>
    </rPh>
    <rPh sb="2" eb="4">
      <t>イッチュウ</t>
    </rPh>
    <phoneticPr fontId="1"/>
  </si>
  <si>
    <t>勝山南部中</t>
    <rPh sb="0" eb="2">
      <t>カツヤマ</t>
    </rPh>
    <rPh sb="2" eb="5">
      <t>ナンブチュウ</t>
    </rPh>
    <phoneticPr fontId="1"/>
  </si>
  <si>
    <t>勝山北部中</t>
    <rPh sb="0" eb="2">
      <t>カツヤマ</t>
    </rPh>
    <rPh sb="2" eb="4">
      <t>ホクブ</t>
    </rPh>
    <rPh sb="4" eb="5">
      <t>チュウ</t>
    </rPh>
    <phoneticPr fontId="12"/>
  </si>
  <si>
    <t>灯明寺中</t>
    <rPh sb="0" eb="3">
      <t>トウミョウジ</t>
    </rPh>
    <rPh sb="3" eb="4">
      <t>チュウ</t>
    </rPh>
    <phoneticPr fontId="12"/>
  </si>
  <si>
    <t>永平寺中</t>
    <rPh sb="0" eb="3">
      <t>エイヘイジ</t>
    </rPh>
    <rPh sb="3" eb="4">
      <t>チュウ</t>
    </rPh>
    <phoneticPr fontId="12"/>
  </si>
  <si>
    <t>-</t>
    <phoneticPr fontId="12"/>
  </si>
  <si>
    <t>敦賀FC Ⅱ</t>
    <rPh sb="0" eb="2">
      <t>ツルガ</t>
    </rPh>
    <phoneticPr fontId="12"/>
  </si>
  <si>
    <t>テクノⅡ</t>
    <phoneticPr fontId="12"/>
  </si>
  <si>
    <t>高円宮杯 JFA U-15サッカーリーグ 2019 福井県リーグ　最終順位</t>
    <rPh sb="33" eb="35">
      <t>サイシュウ</t>
    </rPh>
    <rPh sb="35" eb="37">
      <t>ジュンイ</t>
    </rPh>
    <phoneticPr fontId="1"/>
  </si>
  <si>
    <t>－</t>
    <phoneticPr fontId="1"/>
  </si>
  <si>
    <t>1部入替戦</t>
    <rPh sb="0" eb="2">
      <t>イチブ</t>
    </rPh>
    <rPh sb="2" eb="4">
      <t>イレカエ</t>
    </rPh>
    <rPh sb="4" eb="5">
      <t>セン</t>
    </rPh>
    <phoneticPr fontId="1"/>
  </si>
  <si>
    <t>福井ノース</t>
    <rPh sb="0" eb="2">
      <t>フクイ</t>
    </rPh>
    <phoneticPr fontId="1"/>
  </si>
  <si>
    <t>２部順位決定敗者</t>
    <rPh sb="1" eb="2">
      <t>ブ</t>
    </rPh>
    <rPh sb="2" eb="4">
      <t>ジュンイ</t>
    </rPh>
    <rPh sb="4" eb="6">
      <t>ケッテイ</t>
    </rPh>
    <rPh sb="6" eb="8">
      <t>ハイシャ</t>
    </rPh>
    <phoneticPr fontId="1"/>
  </si>
  <si>
    <t>１１／１６（土）</t>
    <rPh sb="6" eb="7">
      <t>ド</t>
    </rPh>
    <phoneticPr fontId="1"/>
  </si>
  <si>
    <t>○２部Ａ１位－２部Ｂ１位（勝者１部昇格）</t>
    <rPh sb="2" eb="3">
      <t>ブ</t>
    </rPh>
    <rPh sb="5" eb="6">
      <t>イ</t>
    </rPh>
    <rPh sb="8" eb="9">
      <t>ブ</t>
    </rPh>
    <rPh sb="11" eb="12">
      <t>イ</t>
    </rPh>
    <rPh sb="13" eb="15">
      <t>ショウシャ</t>
    </rPh>
    <rPh sb="16" eb="17">
      <t>ブ</t>
    </rPh>
    <rPh sb="17" eb="19">
      <t>ショウカク</t>
    </rPh>
    <phoneticPr fontId="1"/>
  </si>
  <si>
    <t>１１／２４（日）</t>
    <rPh sb="6" eb="7">
      <t>ニチ</t>
    </rPh>
    <phoneticPr fontId="1"/>
  </si>
  <si>
    <t>高円宮杯 JFA U-15サッカーリーグ2019　福井県リーグ　　　１部順位表</t>
    <rPh sb="0" eb="3">
      <t>タカマドノミヤ</t>
    </rPh>
    <rPh sb="3" eb="4">
      <t>ハイ</t>
    </rPh>
    <rPh sb="25" eb="27">
      <t>フクイ</t>
    </rPh>
    <rPh sb="27" eb="28">
      <t>ケン</t>
    </rPh>
    <rPh sb="35" eb="36">
      <t>ブ</t>
    </rPh>
    <rPh sb="36" eb="38">
      <t>ジュンイ</t>
    </rPh>
    <rPh sb="38" eb="39">
      <t>ヒョウ</t>
    </rPh>
    <phoneticPr fontId="12"/>
  </si>
  <si>
    <t>高円宮杯 JFA U-15サッカーリーグ2019　福井県リーグ　２部A順位表</t>
    <rPh sb="0" eb="3">
      <t>タカマドノミヤ</t>
    </rPh>
    <rPh sb="3" eb="4">
      <t>ハイ</t>
    </rPh>
    <rPh sb="33" eb="34">
      <t>ブ</t>
    </rPh>
    <rPh sb="35" eb="37">
      <t>ジュンイ</t>
    </rPh>
    <rPh sb="37" eb="38">
      <t>ヒョウ</t>
    </rPh>
    <phoneticPr fontId="12"/>
  </si>
  <si>
    <t>高円宮杯 JFA U-15サッカーリーグ2019　福井県リーグ　２部Ｂ順位表</t>
    <rPh sb="0" eb="3">
      <t>タカマドノミヤ</t>
    </rPh>
    <rPh sb="3" eb="4">
      <t>ハイ</t>
    </rPh>
    <rPh sb="33" eb="34">
      <t>ブ</t>
    </rPh>
    <rPh sb="35" eb="37">
      <t>ジュンイ</t>
    </rPh>
    <rPh sb="37" eb="38">
      <t>ヒョウ</t>
    </rPh>
    <phoneticPr fontId="12"/>
  </si>
  <si>
    <t>高円宮杯 JFA U-15サッカーリーグ2019　福井県リーグ 　3部A順位表</t>
    <rPh sb="0" eb="3">
      <t>タカマドノミヤ</t>
    </rPh>
    <rPh sb="3" eb="4">
      <t>ハイ</t>
    </rPh>
    <rPh sb="25" eb="27">
      <t>フクイ</t>
    </rPh>
    <rPh sb="27" eb="28">
      <t>ケン</t>
    </rPh>
    <rPh sb="34" eb="35">
      <t>ブ</t>
    </rPh>
    <rPh sb="36" eb="38">
      <t>ジュンイ</t>
    </rPh>
    <rPh sb="38" eb="39">
      <t>ヒョウ</t>
    </rPh>
    <phoneticPr fontId="12"/>
  </si>
  <si>
    <t>高円宮杯 JFA U-15サッカーリーグ2019　福井県リーグ　　３部Ｂ順位表</t>
    <rPh sb="0" eb="3">
      <t>タカマドノミヤ</t>
    </rPh>
    <rPh sb="3" eb="4">
      <t>ハイ</t>
    </rPh>
    <rPh sb="34" eb="35">
      <t>ブ</t>
    </rPh>
    <rPh sb="36" eb="38">
      <t>ジュンイ</t>
    </rPh>
    <rPh sb="38" eb="39">
      <t>ヒョウ</t>
    </rPh>
    <phoneticPr fontId="12"/>
  </si>
  <si>
    <t>高円宮杯 JFA U-15サッカーリーグ2019　福井県リーグ　　３部C順位表</t>
    <rPh sb="0" eb="3">
      <t>タカマドノミヤ</t>
    </rPh>
    <rPh sb="3" eb="4">
      <t>ハイ</t>
    </rPh>
    <rPh sb="34" eb="35">
      <t>ブ</t>
    </rPh>
    <rPh sb="36" eb="38">
      <t>ジュンイ</t>
    </rPh>
    <rPh sb="38" eb="39">
      <t>ヒョウ</t>
    </rPh>
    <phoneticPr fontId="12"/>
  </si>
  <si>
    <t>高円宮杯 JFA U-15サッカーリーグ2019　福井県リーグ　４部順位表</t>
    <rPh sb="34" eb="36">
      <t>ジュンイ</t>
    </rPh>
    <rPh sb="36" eb="37">
      <t>ヒョウ</t>
    </rPh>
    <phoneticPr fontId="12"/>
  </si>
  <si>
    <t>開成中</t>
    <rPh sb="0" eb="2">
      <t>カイセイ</t>
    </rPh>
    <rPh sb="2" eb="3">
      <t>チュウ</t>
    </rPh>
    <phoneticPr fontId="12"/>
  </si>
  <si>
    <t>春江中</t>
    <rPh sb="0" eb="2">
      <t>ハルエ</t>
    </rPh>
    <rPh sb="2" eb="3">
      <t>チュウ</t>
    </rPh>
    <phoneticPr fontId="12"/>
  </si>
  <si>
    <t>明倫中</t>
    <rPh sb="0" eb="2">
      <t>メイリン</t>
    </rPh>
    <rPh sb="2" eb="3">
      <t>チュウ</t>
    </rPh>
    <phoneticPr fontId="12"/>
  </si>
  <si>
    <t>至民中</t>
    <rPh sb="0" eb="2">
      <t>シミン</t>
    </rPh>
    <rPh sb="2" eb="3">
      <t>チュウ</t>
    </rPh>
    <phoneticPr fontId="12"/>
  </si>
  <si>
    <t>丸岡南中</t>
    <rPh sb="0" eb="2">
      <t>マルオカ</t>
    </rPh>
    <rPh sb="2" eb="3">
      <t>ミナミ</t>
    </rPh>
    <rPh sb="3" eb="4">
      <t>チュウ</t>
    </rPh>
    <phoneticPr fontId="12"/>
  </si>
  <si>
    <t>森田中</t>
    <rPh sb="0" eb="2">
      <t>モリタ</t>
    </rPh>
    <rPh sb="2" eb="3">
      <t>チュウ</t>
    </rPh>
    <phoneticPr fontId="12"/>
  </si>
  <si>
    <t>藤島中</t>
    <rPh sb="0" eb="2">
      <t>フジシマ</t>
    </rPh>
    <rPh sb="2" eb="3">
      <t>チュウ</t>
    </rPh>
    <phoneticPr fontId="12"/>
  </si>
  <si>
    <t>武生一中</t>
    <rPh sb="0" eb="2">
      <t>タケフ</t>
    </rPh>
    <rPh sb="2" eb="3">
      <t>イチ</t>
    </rPh>
    <rPh sb="3" eb="4">
      <t>チュウ</t>
    </rPh>
    <phoneticPr fontId="12"/>
  </si>
  <si>
    <t>福大附属中</t>
    <rPh sb="0" eb="2">
      <t>フクダイ</t>
    </rPh>
    <rPh sb="2" eb="4">
      <t>フゾク</t>
    </rPh>
    <rPh sb="4" eb="5">
      <t>チュウ</t>
    </rPh>
    <phoneticPr fontId="12"/>
  </si>
  <si>
    <t>勝山中部中</t>
    <rPh sb="0" eb="2">
      <t>カツヤマ</t>
    </rPh>
    <rPh sb="2" eb="4">
      <t>チュウブ</t>
    </rPh>
    <rPh sb="4" eb="5">
      <t>チュウ</t>
    </rPh>
    <phoneticPr fontId="12"/>
  </si>
  <si>
    <t>明道中</t>
    <rPh sb="0" eb="1">
      <t>アカ</t>
    </rPh>
    <rPh sb="1" eb="2">
      <t>ミチ</t>
    </rPh>
    <rPh sb="2" eb="3">
      <t>チュウ</t>
    </rPh>
    <phoneticPr fontId="12"/>
  </si>
  <si>
    <t>東陽中</t>
    <rPh sb="0" eb="2">
      <t>トウヨウ</t>
    </rPh>
    <rPh sb="2" eb="3">
      <t>チュウ</t>
    </rPh>
    <phoneticPr fontId="12"/>
  </si>
  <si>
    <t>鯖江中</t>
    <rPh sb="2" eb="3">
      <t>チュウ</t>
    </rPh>
    <phoneticPr fontId="1"/>
  </si>
  <si>
    <t>南条中</t>
    <rPh sb="2" eb="3">
      <t>チュウ</t>
    </rPh>
    <phoneticPr fontId="1"/>
  </si>
  <si>
    <t>光陽中</t>
    <rPh sb="2" eb="3">
      <t>チュウ</t>
    </rPh>
    <phoneticPr fontId="1"/>
  </si>
  <si>
    <t>松岡中</t>
    <rPh sb="2" eb="3">
      <t>チュウ</t>
    </rPh>
    <phoneticPr fontId="1"/>
  </si>
  <si>
    <t>社中</t>
    <rPh sb="1" eb="2">
      <t>チュウ</t>
    </rPh>
    <phoneticPr fontId="1"/>
  </si>
  <si>
    <t>福井ユナイテッド</t>
    <rPh sb="0" eb="2">
      <t>フクイ</t>
    </rPh>
    <phoneticPr fontId="1"/>
  </si>
  <si>
    <t>来年度※１部リーグ(8)、2部リーグ(8×2）、3部リーグ(×3）、4部リーグ×１</t>
    <rPh sb="0" eb="3">
      <t>ライネンド</t>
    </rPh>
    <rPh sb="5" eb="6">
      <t>ブ</t>
    </rPh>
    <rPh sb="14" eb="15">
      <t>ブ</t>
    </rPh>
    <rPh sb="25" eb="26">
      <t>ブ</t>
    </rPh>
    <rPh sb="35" eb="36">
      <t>ブ</t>
    </rPh>
    <phoneticPr fontId="1"/>
  </si>
  <si>
    <t>武生ＦＣ</t>
    <rPh sb="0" eb="2">
      <t>タケフ</t>
    </rPh>
    <phoneticPr fontId="1"/>
  </si>
  <si>
    <t>丸岡JY</t>
    <phoneticPr fontId="1"/>
  </si>
  <si>
    <t>丸岡中</t>
    <rPh sb="0" eb="2">
      <t>マルオカ</t>
    </rPh>
    <rPh sb="2" eb="3">
      <t>チュウ</t>
    </rPh>
    <phoneticPr fontId="1"/>
  </si>
  <si>
    <t>金津中</t>
    <rPh sb="0" eb="2">
      <t>カナヅ</t>
    </rPh>
    <rPh sb="2" eb="3">
      <t>チュウ</t>
    </rPh>
    <phoneticPr fontId="1"/>
  </si>
  <si>
    <t>レインボー若狭</t>
    <rPh sb="5" eb="7">
      <t>ワカサ</t>
    </rPh>
    <phoneticPr fontId="1"/>
  </si>
  <si>
    <t>現県リーグから０チーム抜ける</t>
    <rPh sb="0" eb="1">
      <t>ゲン</t>
    </rPh>
    <rPh sb="1" eb="2">
      <t>ケン</t>
    </rPh>
    <rPh sb="11" eb="12">
      <t>ヌ</t>
    </rPh>
    <phoneticPr fontId="1"/>
  </si>
  <si>
    <t>坂井Ｐ丸岡Ⅱ</t>
    <rPh sb="0" eb="2">
      <t>サカイ</t>
    </rPh>
    <rPh sb="3" eb="5">
      <t>マルオカ</t>
    </rPh>
    <phoneticPr fontId="1"/>
  </si>
  <si>
    <t>北信越リーグ１チーム</t>
    <rPh sb="0" eb="3">
      <t>ホクシンエツ</t>
    </rPh>
    <phoneticPr fontId="1"/>
  </si>
  <si>
    <t>福井中</t>
    <rPh sb="0" eb="2">
      <t>フクイ</t>
    </rPh>
    <rPh sb="2" eb="3">
      <t>チュウ</t>
    </rPh>
    <phoneticPr fontId="1"/>
  </si>
  <si>
    <t>レアボーラＴＦＣ</t>
    <phoneticPr fontId="1"/>
  </si>
  <si>
    <t>　２部降格
→３チーム</t>
    <rPh sb="2" eb="3">
      <t>ブ</t>
    </rPh>
    <rPh sb="3" eb="5">
      <t>コウカク</t>
    </rPh>
    <phoneticPr fontId="1"/>
  </si>
  <si>
    <t>１部７位は２部１位敗者との入れ替え戦→１部へ　⑥の場合</t>
    <rPh sb="0" eb="2">
      <t>イチブ</t>
    </rPh>
    <rPh sb="3" eb="4">
      <t>イ</t>
    </rPh>
    <rPh sb="6" eb="7">
      <t>ブ</t>
    </rPh>
    <rPh sb="8" eb="9">
      <t>イ</t>
    </rPh>
    <rPh sb="9" eb="11">
      <t>ハイシャ</t>
    </rPh>
    <rPh sb="13" eb="14">
      <t>イ</t>
    </rPh>
    <rPh sb="15" eb="16">
      <t>カ</t>
    </rPh>
    <rPh sb="17" eb="18">
      <t>セン</t>
    </rPh>
    <rPh sb="19" eb="21">
      <t>イチブ</t>
    </rPh>
    <rPh sb="25" eb="27">
      <t>バアイ</t>
    </rPh>
    <phoneticPr fontId="1"/>
  </si>
  <si>
    <t>残留or降格</t>
    <rPh sb="0" eb="2">
      <t>ザンリュウ</t>
    </rPh>
    <rPh sb="4" eb="6">
      <t>コウカク</t>
    </rPh>
    <phoneticPr fontId="1"/>
  </si>
  <si>
    <t>芦原中</t>
    <rPh sb="0" eb="2">
      <t>アワラ</t>
    </rPh>
    <rPh sb="2" eb="3">
      <t>ナカ</t>
    </rPh>
    <phoneticPr fontId="1"/>
  </si>
  <si>
    <t>１部８位、９位、１０位は２部降格</t>
    <phoneticPr fontId="1"/>
  </si>
  <si>
    <t>４チーム降格</t>
    <rPh sb="4" eb="6">
      <t>コウカク</t>
    </rPh>
    <phoneticPr fontId="1"/>
  </si>
  <si>
    <t>フェンテ大野</t>
    <rPh sb="4" eb="6">
      <t>オオノ</t>
    </rPh>
    <phoneticPr fontId="1"/>
  </si>
  <si>
    <r>
      <t>２部AB１位は順位決定戦②→</t>
    </r>
    <r>
      <rPr>
        <b/>
        <sz val="9"/>
        <color theme="1"/>
        <rFont val="ＭＳ ゴシック"/>
        <family val="3"/>
        <charset val="128"/>
      </rPr>
      <t>勝者は昇格
敗者は１部７位との入替戦⑥</t>
    </r>
    <rPh sb="1" eb="2">
      <t>ブ</t>
    </rPh>
    <rPh sb="5" eb="6">
      <t>イ</t>
    </rPh>
    <rPh sb="7" eb="9">
      <t>ジュンイ</t>
    </rPh>
    <rPh sb="9" eb="12">
      <t>ケッテイセン</t>
    </rPh>
    <rPh sb="17" eb="19">
      <t>ショウカク</t>
    </rPh>
    <rPh sb="20" eb="22">
      <t>ハイシャ</t>
    </rPh>
    <rPh sb="24" eb="25">
      <t>ブ</t>
    </rPh>
    <rPh sb="26" eb="27">
      <t>イ</t>
    </rPh>
    <rPh sb="29" eb="32">
      <t>イレカエセン</t>
    </rPh>
    <phoneticPr fontId="1"/>
  </si>
  <si>
    <t>1チーム昇格or残留</t>
    <rPh sb="4" eb="6">
      <t>ショウカク</t>
    </rPh>
    <rPh sb="8" eb="10">
      <t>ザンリュウ</t>
    </rPh>
    <phoneticPr fontId="1"/>
  </si>
  <si>
    <t>２部AB６位は順位決定戦へ→負け降格④</t>
    <rPh sb="14" eb="15">
      <t>マ</t>
    </rPh>
    <rPh sb="16" eb="18">
      <t>コウカク</t>
    </rPh>
    <phoneticPr fontId="1"/>
  </si>
  <si>
    <t>５チーム降格</t>
    <rPh sb="4" eb="6">
      <t>コウカク</t>
    </rPh>
    <phoneticPr fontId="1"/>
  </si>
  <si>
    <t>A</t>
    <phoneticPr fontId="1"/>
  </si>
  <si>
    <t>B</t>
    <phoneticPr fontId="1"/>
  </si>
  <si>
    <t>２部AB７、８位は３部降格</t>
    <phoneticPr fontId="1"/>
  </si>
  <si>
    <t>福井中央</t>
    <rPh sb="0" eb="2">
      <t>フクイ</t>
    </rPh>
    <rPh sb="2" eb="4">
      <t>チュウオウ</t>
    </rPh>
    <phoneticPr fontId="1"/>
  </si>
  <si>
    <t>三国中</t>
    <rPh sb="0" eb="2">
      <t>ミクニ</t>
    </rPh>
    <rPh sb="2" eb="3">
      <t>チュウ</t>
    </rPh>
    <phoneticPr fontId="1"/>
  </si>
  <si>
    <t>３部ABC１位は２部昇格</t>
    <phoneticPr fontId="1"/>
  </si>
  <si>
    <t>３チーム昇格</t>
    <rPh sb="4" eb="6">
      <t>ショウカク</t>
    </rPh>
    <phoneticPr fontId="1"/>
  </si>
  <si>
    <t>丸岡南</t>
    <rPh sb="0" eb="2">
      <t>マルオカ</t>
    </rPh>
    <rPh sb="2" eb="3">
      <t>ミナミ</t>
    </rPh>
    <phoneticPr fontId="1"/>
  </si>
  <si>
    <t>中央中</t>
    <rPh sb="0" eb="2">
      <t>チュウオウ</t>
    </rPh>
    <rPh sb="2" eb="3">
      <t>チュウ</t>
    </rPh>
    <phoneticPr fontId="1"/>
  </si>
  <si>
    <t>３部ABC７位同士の総当たりによる順位決定戦（１チーム降格）実施しない</t>
    <rPh sb="30" eb="32">
      <t>ジッシ</t>
    </rPh>
    <phoneticPr fontId="1"/>
  </si>
  <si>
    <t>４OR３チーム降格</t>
    <rPh sb="7" eb="9">
      <t>コウカク</t>
    </rPh>
    <phoneticPr fontId="1"/>
  </si>
  <si>
    <t>アルタス</t>
    <phoneticPr fontId="1"/>
  </si>
  <si>
    <t>坂井中</t>
    <rPh sb="0" eb="2">
      <t>サカイ</t>
    </rPh>
    <rPh sb="2" eb="3">
      <t>チュウ</t>
    </rPh>
    <phoneticPr fontId="1"/>
  </si>
  <si>
    <t>３部ABC８位は４部降格</t>
    <phoneticPr fontId="1"/>
  </si>
  <si>
    <t>春江中</t>
    <rPh sb="0" eb="2">
      <t>ハルエ</t>
    </rPh>
    <rPh sb="2" eb="3">
      <t>チュウ</t>
    </rPh>
    <phoneticPr fontId="1"/>
  </si>
  <si>
    <t>敦賀ＦＣ</t>
    <rPh sb="0" eb="2">
      <t>ツルガ</t>
    </rPh>
    <phoneticPr fontId="1"/>
  </si>
  <si>
    <r>
      <t xml:space="preserve">
 </t>
    </r>
    <r>
      <rPr>
        <b/>
        <sz val="11"/>
        <color rgb="FFFF0000"/>
        <rFont val="ＭＳ ゴシック"/>
        <family val="3"/>
        <charset val="128"/>
      </rPr>
      <t>４部上位２チーム昇格の場合
　→３部ABC７位同士の総当たりによる順位決
　　定戦（１チーム降格）③</t>
    </r>
    <r>
      <rPr>
        <sz val="11"/>
        <color theme="1"/>
        <rFont val="ＭＳ ゴシック"/>
        <family val="3"/>
        <charset val="128"/>
      </rPr>
      <t xml:space="preserve">
</t>
    </r>
    <rPh sb="3" eb="4">
      <t>ブ</t>
    </rPh>
    <rPh sb="4" eb="6">
      <t>ジョウイ</t>
    </rPh>
    <rPh sb="10" eb="12">
      <t>ショウカク</t>
    </rPh>
    <rPh sb="13" eb="15">
      <t>バアイ</t>
    </rPh>
    <phoneticPr fontId="1"/>
  </si>
  <si>
    <t>森田中</t>
    <rPh sb="0" eb="2">
      <t>モリタ</t>
    </rPh>
    <rPh sb="2" eb="3">
      <t>チュウ</t>
    </rPh>
    <phoneticPr fontId="1"/>
  </si>
  <si>
    <t>大東中</t>
    <rPh sb="0" eb="2">
      <t>ダイトウ</t>
    </rPh>
    <rPh sb="2" eb="3">
      <t>チュウ</t>
    </rPh>
    <phoneticPr fontId="1"/>
  </si>
  <si>
    <t>レインボーⅡ</t>
    <phoneticPr fontId="1"/>
  </si>
  <si>
    <t>順位決定戦により、勝ち残留・負け降格</t>
    <rPh sb="0" eb="2">
      <t>ジュンイ</t>
    </rPh>
    <rPh sb="2" eb="4">
      <t>ケッテイ</t>
    </rPh>
    <rPh sb="4" eb="5">
      <t>セン</t>
    </rPh>
    <rPh sb="9" eb="10">
      <t>カ</t>
    </rPh>
    <rPh sb="11" eb="13">
      <t>ザンリュウ</t>
    </rPh>
    <rPh sb="14" eb="15">
      <t>マ</t>
    </rPh>
    <rPh sb="16" eb="18">
      <t>コウカク</t>
    </rPh>
    <phoneticPr fontId="1"/>
  </si>
  <si>
    <t>開成中</t>
    <rPh sb="0" eb="2">
      <t>カイセイ</t>
    </rPh>
    <rPh sb="2" eb="3">
      <t>チュウ</t>
    </rPh>
    <phoneticPr fontId="1"/>
  </si>
  <si>
    <t>丸岡Ⅱ</t>
    <rPh sb="0" eb="2">
      <t>マルオカ</t>
    </rPh>
    <phoneticPr fontId="1"/>
  </si>
  <si>
    <t>３部降格
４チーム</t>
    <rPh sb="1" eb="2">
      <t>ブ</t>
    </rPh>
    <rPh sb="2" eb="4">
      <t>コウカク</t>
    </rPh>
    <phoneticPr fontId="1"/>
  </si>
  <si>
    <t>至民中</t>
    <rPh sb="0" eb="1">
      <t>イタ</t>
    </rPh>
    <rPh sb="1" eb="2">
      <t>ミン</t>
    </rPh>
    <rPh sb="2" eb="3">
      <t>チュウ</t>
    </rPh>
    <phoneticPr fontId="1"/>
  </si>
  <si>
    <t>清水中</t>
    <rPh sb="0" eb="2">
      <t>シミズ</t>
    </rPh>
    <rPh sb="2" eb="3">
      <t>チュウ</t>
    </rPh>
    <phoneticPr fontId="1"/>
  </si>
  <si>
    <t>A</t>
    <phoneticPr fontId="1"/>
  </si>
  <si>
    <t>B</t>
    <phoneticPr fontId="1"/>
  </si>
  <si>
    <t>C</t>
    <phoneticPr fontId="1"/>
  </si>
  <si>
    <t>パトリアーレ</t>
    <phoneticPr fontId="1"/>
  </si>
  <si>
    <t>光陽中</t>
    <rPh sb="0" eb="2">
      <t>コウヨウ</t>
    </rPh>
    <rPh sb="2" eb="3">
      <t>チュウ</t>
    </rPh>
    <phoneticPr fontId="1"/>
  </si>
  <si>
    <t>２部昇格
３チーム</t>
    <rPh sb="1" eb="2">
      <t>ブ</t>
    </rPh>
    <rPh sb="2" eb="4">
      <t>ショウカク</t>
    </rPh>
    <phoneticPr fontId="1"/>
  </si>
  <si>
    <t>福大附属</t>
    <rPh sb="0" eb="2">
      <t>フクダイ</t>
    </rPh>
    <rPh sb="2" eb="4">
      <t>フゾク</t>
    </rPh>
    <phoneticPr fontId="1"/>
  </si>
  <si>
    <t>社中</t>
    <rPh sb="0" eb="1">
      <t>ヤシロ</t>
    </rPh>
    <rPh sb="1" eb="2">
      <t>チュウ</t>
    </rPh>
    <phoneticPr fontId="1"/>
  </si>
  <si>
    <t>勝山中部</t>
    <rPh sb="0" eb="2">
      <t>カツヤマ</t>
    </rPh>
    <rPh sb="2" eb="4">
      <t>チュウブ</t>
    </rPh>
    <phoneticPr fontId="1"/>
  </si>
  <si>
    <t>南条中</t>
    <rPh sb="0" eb="2">
      <t>ナンジョウ</t>
    </rPh>
    <rPh sb="2" eb="3">
      <t>チュウ</t>
    </rPh>
    <phoneticPr fontId="1"/>
  </si>
  <si>
    <t>足羽一</t>
    <rPh sb="0" eb="2">
      <t>アスワ</t>
    </rPh>
    <rPh sb="2" eb="3">
      <t>イチ</t>
    </rPh>
    <phoneticPr fontId="1"/>
  </si>
  <si>
    <t>○１部７位－２部順位決定敗者（勝者１部、敗者２部）</t>
    <rPh sb="2" eb="3">
      <t>ブ</t>
    </rPh>
    <rPh sb="4" eb="5">
      <t>イ</t>
    </rPh>
    <rPh sb="7" eb="8">
      <t>ブ</t>
    </rPh>
    <rPh sb="8" eb="10">
      <t>ジュンイ</t>
    </rPh>
    <rPh sb="10" eb="12">
      <t>ケッテイ</t>
    </rPh>
    <rPh sb="12" eb="14">
      <t>ハイシャ</t>
    </rPh>
    <rPh sb="15" eb="17">
      <t>ショウシャ</t>
    </rPh>
    <rPh sb="18" eb="19">
      <t>ブ</t>
    </rPh>
    <rPh sb="20" eb="22">
      <t>ハイシャ</t>
    </rPh>
    <rPh sb="23" eb="24">
      <t>ブ</t>
    </rPh>
    <phoneticPr fontId="1"/>
  </si>
  <si>
    <t>武生一</t>
    <rPh sb="0" eb="2">
      <t>タケフ</t>
    </rPh>
    <rPh sb="2" eb="3">
      <t>イチ</t>
    </rPh>
    <phoneticPr fontId="1"/>
  </si>
  <si>
    <t>武生二</t>
    <rPh sb="0" eb="2">
      <t>タケフ</t>
    </rPh>
    <rPh sb="2" eb="3">
      <t>ニ</t>
    </rPh>
    <phoneticPr fontId="1"/>
  </si>
  <si>
    <t>○２部Ａ６位－２部Ｂ６位（勝者２部、敗者３部）</t>
    <rPh sb="2" eb="3">
      <t>ブ</t>
    </rPh>
    <rPh sb="5" eb="6">
      <t>イ</t>
    </rPh>
    <rPh sb="8" eb="9">
      <t>ブ</t>
    </rPh>
    <rPh sb="11" eb="12">
      <t>イ</t>
    </rPh>
    <phoneticPr fontId="1"/>
  </si>
  <si>
    <t>明道中</t>
    <rPh sb="0" eb="2">
      <t>メイドウ</t>
    </rPh>
    <rPh sb="2" eb="3">
      <t>チュウ</t>
    </rPh>
    <phoneticPr fontId="1"/>
  </si>
  <si>
    <t>鯖江中</t>
    <rPh sb="0" eb="2">
      <t>サバエ</t>
    </rPh>
    <rPh sb="2" eb="3">
      <t>チュウ</t>
    </rPh>
    <phoneticPr fontId="1"/>
  </si>
  <si>
    <t>藤島中</t>
    <rPh sb="0" eb="2">
      <t>フジシマ</t>
    </rPh>
    <rPh sb="2" eb="3">
      <t>チュウ</t>
    </rPh>
    <phoneticPr fontId="1"/>
  </si>
  <si>
    <t>松岡中</t>
    <rPh sb="0" eb="2">
      <t>マツオカ</t>
    </rPh>
    <rPh sb="2" eb="3">
      <t>チュウ</t>
    </rPh>
    <phoneticPr fontId="1"/>
  </si>
  <si>
    <t>東陽中</t>
    <rPh sb="0" eb="2">
      <t>トウヨウ</t>
    </rPh>
    <rPh sb="2" eb="3">
      <t>チュウ</t>
    </rPh>
    <phoneticPr fontId="1"/>
  </si>
  <si>
    <t>福井ノースⅡ</t>
    <rPh sb="0" eb="2">
      <t>フクイ</t>
    </rPh>
    <phoneticPr fontId="1"/>
  </si>
  <si>
    <t>グラスミーゴ</t>
    <phoneticPr fontId="1"/>
  </si>
  <si>
    <t>武生三</t>
    <rPh sb="0" eb="2">
      <t>タケフ</t>
    </rPh>
    <rPh sb="2" eb="3">
      <t>サン</t>
    </rPh>
    <phoneticPr fontId="1"/>
  </si>
  <si>
    <t>勝山南部</t>
    <rPh sb="0" eb="2">
      <t>カツヤマ</t>
    </rPh>
    <rPh sb="2" eb="4">
      <t>ナンブ</t>
    </rPh>
    <phoneticPr fontId="1"/>
  </si>
  <si>
    <t>４部降格
３チーム</t>
    <rPh sb="1" eb="2">
      <t>ブ</t>
    </rPh>
    <rPh sb="2" eb="4">
      <t>コウカク</t>
    </rPh>
    <phoneticPr fontId="1"/>
  </si>
  <si>
    <t>順位</t>
    <phoneticPr fontId="1"/>
  </si>
  <si>
    <t>テクノⅡ</t>
    <phoneticPr fontId="1"/>
  </si>
  <si>
    <t>３部昇格
２チーム</t>
    <rPh sb="1" eb="2">
      <t>ブ</t>
    </rPh>
    <rPh sb="2" eb="4">
      <t>ショウカク</t>
    </rPh>
    <phoneticPr fontId="1"/>
  </si>
  <si>
    <t>灯明寺</t>
    <rPh sb="0" eb="3">
      <t>トウミョウジ</t>
    </rPh>
    <phoneticPr fontId="1"/>
  </si>
  <si>
    <t>武生六</t>
    <rPh sb="0" eb="2">
      <t>タケフ</t>
    </rPh>
    <rPh sb="2" eb="3">
      <t>ロク</t>
    </rPh>
    <phoneticPr fontId="1"/>
  </si>
  <si>
    <t>永平寺</t>
    <rPh sb="0" eb="3">
      <t>エイヘイジ</t>
    </rPh>
    <phoneticPr fontId="1"/>
  </si>
  <si>
    <t>芦原Ⅱ</t>
    <rPh sb="0" eb="2">
      <t>アワラ</t>
    </rPh>
    <phoneticPr fontId="1"/>
  </si>
  <si>
    <t>敦賀FCⅡ</t>
    <rPh sb="0" eb="2">
      <t>ツルガ</t>
    </rPh>
    <phoneticPr fontId="1"/>
  </si>
  <si>
    <t>勝山北部</t>
    <rPh sb="0" eb="2">
      <t>カツヤマ</t>
    </rPh>
    <rPh sb="2" eb="4">
      <t>ホクブ</t>
    </rPh>
    <phoneticPr fontId="1"/>
  </si>
  <si>
    <t>①</t>
    <phoneticPr fontId="1"/>
  </si>
  <si>
    <t>2部順位決定戦</t>
    <rPh sb="1" eb="2">
      <t>ブ</t>
    </rPh>
    <rPh sb="2" eb="4">
      <t>ジュンイ</t>
    </rPh>
    <rPh sb="4" eb="7">
      <t>ケッテイセン</t>
    </rPh>
    <phoneticPr fontId="1"/>
  </si>
  <si>
    <t>福井中央FC２部Ａ１位</t>
    <rPh sb="0" eb="2">
      <t>フクイ</t>
    </rPh>
    <rPh sb="2" eb="4">
      <t>チュウオウ</t>
    </rPh>
    <phoneticPr fontId="1"/>
  </si>
  <si>
    <t>三国中２部Ｂ１位</t>
    <rPh sb="0" eb="2">
      <t>ミクニ</t>
    </rPh>
    <rPh sb="2" eb="3">
      <t>チュウ</t>
    </rPh>
    <phoneticPr fontId="1"/>
  </si>
  <si>
    <t>○３５分ハーフ、PK</t>
    <rPh sb="3" eb="4">
      <t>フン</t>
    </rPh>
    <phoneticPr fontId="1"/>
  </si>
  <si>
    <t>（２部６位同士 敗者→３部降格　１部入替戦 勝者→１部　敗者→２部）</t>
    <rPh sb="2" eb="3">
      <t>ブ</t>
    </rPh>
    <rPh sb="4" eb="5">
      <t>イ</t>
    </rPh>
    <rPh sb="5" eb="7">
      <t>ドウシ</t>
    </rPh>
    <rPh sb="8" eb="10">
      <t>ハイシャ</t>
    </rPh>
    <rPh sb="12" eb="13">
      <t>ブ</t>
    </rPh>
    <rPh sb="13" eb="15">
      <t>コウカク</t>
    </rPh>
    <rPh sb="17" eb="18">
      <t>ブ</t>
    </rPh>
    <rPh sb="18" eb="21">
      <t>イレカエセン</t>
    </rPh>
    <rPh sb="22" eb="24">
      <t>ショウシャ</t>
    </rPh>
    <rPh sb="25" eb="27">
      <t>イチブ</t>
    </rPh>
    <rPh sb="28" eb="30">
      <t>ハイシャ</t>
    </rPh>
    <rPh sb="32" eb="33">
      <t>ブ</t>
    </rPh>
    <phoneticPr fontId="1"/>
  </si>
  <si>
    <t>明倫中２部Ａ６位</t>
    <rPh sb="0" eb="2">
      <t>メイリン</t>
    </rPh>
    <rPh sb="2" eb="3">
      <t>チュウ</t>
    </rPh>
    <phoneticPr fontId="1"/>
  </si>
  <si>
    <t>ﾚｲﾝﾎﾞｰⅡ２部Ｂ６位</t>
    <phoneticPr fontId="1"/>
  </si>
  <si>
    <t>高円宮杯 JFA U-15サッカーリーグ 2019 福井県リーグ　２部順位決定戦・１部入替戦</t>
    <rPh sb="34" eb="35">
      <t>ブ</t>
    </rPh>
    <rPh sb="35" eb="37">
      <t>ジュンイ</t>
    </rPh>
    <rPh sb="37" eb="40">
      <t>ケッテイセン</t>
    </rPh>
    <rPh sb="41" eb="43">
      <t>イチブ</t>
    </rPh>
    <rPh sb="43" eb="45">
      <t>イレカエ</t>
    </rPh>
    <rPh sb="45" eb="46">
      <t>セン</t>
    </rPh>
    <phoneticPr fontId="1"/>
  </si>
  <si>
    <t>２部降格</t>
    <rPh sb="1" eb="2">
      <t>ブ</t>
    </rPh>
    <rPh sb="2" eb="4">
      <t>コウカク</t>
    </rPh>
    <phoneticPr fontId="1"/>
  </si>
  <si>
    <t>入替戦</t>
    <rPh sb="0" eb="3">
      <t>イレカエセン</t>
    </rPh>
    <phoneticPr fontId="1"/>
  </si>
  <si>
    <t>順位決定戦  勝ち１部昇格・負け入替戦へ</t>
    <rPh sb="0" eb="2">
      <t>ジュンイ</t>
    </rPh>
    <rPh sb="2" eb="4">
      <t>ケッテイ</t>
    </rPh>
    <rPh sb="4" eb="5">
      <t>セン</t>
    </rPh>
    <rPh sb="7" eb="8">
      <t>カ</t>
    </rPh>
    <rPh sb="9" eb="11">
      <t>イチブ</t>
    </rPh>
    <rPh sb="11" eb="13">
      <t>ショウカク</t>
    </rPh>
    <rPh sb="14" eb="15">
      <t>マ</t>
    </rPh>
    <rPh sb="16" eb="19">
      <t>イレカエセン</t>
    </rPh>
    <phoneticPr fontId="1"/>
  </si>
  <si>
    <t>高円宮杯 JFA U-15サッカーリーグ 2019 福井県リーグ　２部　順位決定戦</t>
    <rPh sb="34" eb="35">
      <t>ブ</t>
    </rPh>
    <rPh sb="36" eb="38">
      <t>ジュンイ</t>
    </rPh>
    <rPh sb="38" eb="41">
      <t>ケッテイセン</t>
    </rPh>
    <phoneticPr fontId="1"/>
  </si>
  <si>
    <t>○35分ハーフ</t>
    <rPh sb="3" eb="4">
      <t>フン</t>
    </rPh>
    <phoneticPr fontId="1"/>
  </si>
  <si>
    <t>○30分ハーフ、PK</t>
    <rPh sb="3" eb="4">
      <t>フン</t>
    </rPh>
    <phoneticPr fontId="1"/>
  </si>
  <si>
    <r>
      <t>※</t>
    </r>
    <r>
      <rPr>
        <u/>
        <sz val="10"/>
        <color theme="1"/>
        <rFont val="ＭＳ Ｐゴシック"/>
        <family val="3"/>
        <charset val="128"/>
        <scheme val="minor"/>
      </rPr>
      <t>チーム事情により入替戦辞退</t>
    </r>
    <rPh sb="4" eb="6">
      <t>ジジョウ</t>
    </rPh>
    <rPh sb="9" eb="12">
      <t>イレカエセン</t>
    </rPh>
    <rPh sb="12" eb="14">
      <t>ジタイ</t>
    </rPh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</si>
  <si>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繰り上がりで入替戦</t>
    </r>
    <r>
      <rPr>
        <sz val="10"/>
        <color theme="1"/>
        <rFont val="ＭＳ Ｐゴシック"/>
        <family val="2"/>
        <charset val="128"/>
        <scheme val="minor"/>
      </rPr>
      <t xml:space="preserve"> 勝ち残留・負け降格</t>
    </r>
    <rPh sb="0" eb="1">
      <t>ク</t>
    </rPh>
    <rPh sb="2" eb="3">
      <t>ア</t>
    </rPh>
    <rPh sb="6" eb="9">
      <t>イレカエセン</t>
    </rPh>
    <rPh sb="10" eb="11">
      <t>カ</t>
    </rPh>
    <rPh sb="12" eb="14">
      <t>ザンリュウ</t>
    </rPh>
    <rPh sb="15" eb="16">
      <t>マ</t>
    </rPh>
    <rPh sb="17" eb="19">
      <t>コウカク</t>
    </rPh>
    <phoneticPr fontId="1"/>
  </si>
  <si>
    <t>２０２０年度不参加予定</t>
    <rPh sb="4" eb="6">
      <t>ネンド</t>
    </rPh>
    <rPh sb="6" eb="9">
      <t>フサンカ</t>
    </rPh>
    <rPh sb="9" eb="11">
      <t>ヨテイ</t>
    </rPh>
    <phoneticPr fontId="1"/>
  </si>
  <si>
    <t>（勝者→１部昇格　敗者→11/24(日)１部入替戦へ）</t>
    <rPh sb="1" eb="3">
      <t>ショウシャ</t>
    </rPh>
    <rPh sb="4" eb="6">
      <t>イチブ</t>
    </rPh>
    <rPh sb="6" eb="8">
      <t>ショウカク</t>
    </rPh>
    <rPh sb="9" eb="11">
      <t>ハイシャ</t>
    </rPh>
    <rPh sb="18" eb="19">
      <t>ニチ</t>
    </rPh>
    <rPh sb="20" eb="22">
      <t>イチブ</t>
    </rPh>
    <rPh sb="22" eb="25">
      <t>イレカエセン</t>
    </rPh>
    <phoneticPr fontId="1"/>
  </si>
  <si>
    <t>１－０
２－０</t>
    <phoneticPr fontId="1"/>
  </si>
  <si>
    <t>　　　　　結果－福井中央FCは1部へ昇格。三国中は11/24の入替戦へ</t>
    <rPh sb="5" eb="7">
      <t>ケッカ</t>
    </rPh>
    <rPh sb="8" eb="10">
      <t>フクイ</t>
    </rPh>
    <rPh sb="10" eb="12">
      <t>チュウオウ</t>
    </rPh>
    <rPh sb="15" eb="17">
      <t>イチブ</t>
    </rPh>
    <rPh sb="18" eb="20">
      <t>ショウカク</t>
    </rPh>
    <rPh sb="21" eb="23">
      <t>ミクニ</t>
    </rPh>
    <rPh sb="23" eb="24">
      <t>チュウ</t>
    </rPh>
    <rPh sb="31" eb="34">
      <t>イレカエセン</t>
    </rPh>
    <phoneticPr fontId="1"/>
  </si>
  <si>
    <t>－</t>
    <phoneticPr fontId="1"/>
  </si>
  <si>
    <t>0-1
0-2</t>
    <phoneticPr fontId="1"/>
  </si>
  <si>
    <t xml:space="preserve"> 勝者－レインボーⅡは２部残留　　敗者－明倫中は３部降格</t>
    <rPh sb="1" eb="3">
      <t>ショウシャ</t>
    </rPh>
    <rPh sb="12" eb="13">
      <t>ブ</t>
    </rPh>
    <rPh sb="13" eb="15">
      <t>ザンリュウ</t>
    </rPh>
    <rPh sb="17" eb="19">
      <t>ハイシャ</t>
    </rPh>
    <rPh sb="20" eb="22">
      <t>メイリン</t>
    </rPh>
    <rPh sb="22" eb="23">
      <t>チュウ</t>
    </rPh>
    <rPh sb="24" eb="26">
      <t>サンブ</t>
    </rPh>
    <rPh sb="26" eb="28">
      <t>コウカク</t>
    </rPh>
    <phoneticPr fontId="1"/>
  </si>
  <si>
    <t>②</t>
    <phoneticPr fontId="1"/>
  </si>
  <si>
    <t>レアボーラＴＦＣ１部7位</t>
    <phoneticPr fontId="1"/>
  </si>
  <si>
    <t>－</t>
    <phoneticPr fontId="1"/>
  </si>
  <si>
    <t>4-0
1-0</t>
    <phoneticPr fontId="1"/>
  </si>
  <si>
    <t>勝者－レアボーラTFCは１部残留　敗者－三国中は２部へ</t>
    <rPh sb="0" eb="2">
      <t>ショウシャ</t>
    </rPh>
    <rPh sb="12" eb="14">
      <t>イチブ</t>
    </rPh>
    <rPh sb="14" eb="16">
      <t>ザンリュウ</t>
    </rPh>
    <rPh sb="17" eb="19">
      <t>ハイシャ</t>
    </rPh>
    <rPh sb="20" eb="22">
      <t>ミクニ</t>
    </rPh>
    <rPh sb="22" eb="23">
      <t>チュウ</t>
    </rPh>
    <rPh sb="25" eb="26">
      <t>ブ</t>
    </rPh>
    <phoneticPr fontId="1"/>
  </si>
  <si>
    <t>武生FC　丸岡中→入替戦敗退</t>
    <rPh sb="0" eb="2">
      <t>タケフ</t>
    </rPh>
    <rPh sb="5" eb="7">
      <t>マルオカ</t>
    </rPh>
    <rPh sb="7" eb="8">
      <t>チュウ</t>
    </rPh>
    <rPh sb="9" eb="12">
      <t>イレカエセン</t>
    </rPh>
    <rPh sb="12" eb="14">
      <t>ハイタイ</t>
    </rPh>
    <phoneticPr fontId="1"/>
  </si>
  <si>
    <t>2部11位決定戦</t>
    <rPh sb="1" eb="2">
      <t>ブ</t>
    </rPh>
    <rPh sb="4" eb="5">
      <t>イ</t>
    </rPh>
    <rPh sb="5" eb="8">
      <t>ケッテイセン</t>
    </rPh>
    <phoneticPr fontId="1"/>
  </si>
  <si>
    <t>期日［１１／１６（土）］　会場［三国浄化センターＧ（天然芝）］</t>
    <rPh sb="13" eb="15">
      <t>カイジョウ</t>
    </rPh>
    <rPh sb="16" eb="18">
      <t>ミクニ</t>
    </rPh>
    <rPh sb="18" eb="20">
      <t>ジョウカ</t>
    </rPh>
    <rPh sb="26" eb="29">
      <t>テンネンシバ</t>
    </rPh>
    <phoneticPr fontId="1"/>
  </si>
  <si>
    <t>期日［１１／２４（日）］　　会場［丸岡スポーツランド人工芝Ｇ］</t>
    <rPh sb="0" eb="2">
      <t>キジツ</t>
    </rPh>
    <rPh sb="14" eb="16">
      <t>カイジョウ</t>
    </rPh>
    <rPh sb="17" eb="19">
      <t>マルオカ</t>
    </rPh>
    <rPh sb="26" eb="28">
      <t>ジンコウ</t>
    </rPh>
    <rPh sb="28" eb="29">
      <t>シバ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</si>
</sst>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  <fill>
      <patternFill patternType="lightGray">
        <fgColor rgb="FFFFFFFF"/>
        <bgColor rgb="FFFFFF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42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3" fillId="4" borderId="32" xfId="0" applyNumberFormat="1" applyFont="1" applyFill="1" applyBorder="1" applyAlignment="1">
      <alignment vertical="center" shrinkToFit="1"/>
    </xf>
    <xf numFmtId="0" fontId="13" fillId="4" borderId="33" xfId="0" applyNumberFormat="1" applyFont="1" applyFill="1" applyBorder="1" applyAlignment="1">
      <alignment horizontal="center" vertical="center" shrinkToFit="1"/>
    </xf>
    <xf numFmtId="0" fontId="13" fillId="4" borderId="34" xfId="0" applyNumberFormat="1" applyFont="1" applyFill="1" applyBorder="1" applyAlignment="1">
      <alignment horizontal="center" vertical="center" shrinkToFit="1"/>
    </xf>
    <xf numFmtId="0" fontId="13" fillId="4" borderId="35" xfId="0" applyNumberFormat="1" applyFont="1" applyFill="1" applyBorder="1" applyAlignment="1">
      <alignment horizontal="center" vertical="center" shrinkToFit="1"/>
    </xf>
    <xf numFmtId="0" fontId="13" fillId="0" borderId="25" xfId="0" applyNumberFormat="1" applyFont="1" applyFill="1" applyBorder="1" applyAlignment="1">
      <alignment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>
      <alignment vertical="center" shrinkToFit="1"/>
    </xf>
    <xf numFmtId="0" fontId="13" fillId="0" borderId="11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Fill="1" applyAlignment="1">
      <alignment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0" fontId="20" fillId="10" borderId="0" xfId="0" applyNumberFormat="1" applyFont="1" applyFill="1" applyAlignment="1">
      <alignment horizontal="right" vertical="center" shrinkToFit="1"/>
    </xf>
    <xf numFmtId="0" fontId="21" fillId="4" borderId="0" xfId="0" applyFont="1" applyFill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20" fontId="21" fillId="0" borderId="0" xfId="0" applyNumberFormat="1" applyFont="1" applyAlignment="1">
      <alignment horizontal="right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20" fontId="21" fillId="2" borderId="0" xfId="0" applyNumberFormat="1" applyFont="1" applyFill="1" applyAlignment="1">
      <alignment vertical="center" shrinkToFit="1"/>
    </xf>
    <xf numFmtId="0" fontId="22" fillId="11" borderId="49" xfId="0" applyFont="1" applyFill="1" applyBorder="1" applyAlignment="1">
      <alignment horizontal="center" vertical="center" shrinkToFit="1"/>
    </xf>
    <xf numFmtId="0" fontId="21" fillId="11" borderId="2" xfId="0" applyFont="1" applyFill="1" applyBorder="1" applyAlignment="1">
      <alignment horizontal="center" vertical="center" shrinkToFit="1"/>
    </xf>
    <xf numFmtId="20" fontId="21" fillId="0" borderId="0" xfId="0" applyNumberFormat="1" applyFont="1" applyFill="1" applyAlignment="1">
      <alignment vertical="center" shrinkToFit="1"/>
    </xf>
    <xf numFmtId="0" fontId="0" fillId="0" borderId="0" xfId="1" applyFont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13" fillId="0" borderId="25" xfId="2" applyNumberFormat="1" applyFont="1" applyFill="1" applyBorder="1" applyAlignment="1">
      <alignment vertical="center" shrinkToFit="1"/>
    </xf>
    <xf numFmtId="0" fontId="13" fillId="0" borderId="39" xfId="2" applyNumberFormat="1" applyFont="1" applyFill="1" applyBorder="1" applyAlignment="1">
      <alignment horizontal="center" vertical="center" shrinkToFit="1"/>
    </xf>
    <xf numFmtId="0" fontId="13" fillId="0" borderId="19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40" xfId="2" applyNumberFormat="1" applyFont="1" applyFill="1" applyBorder="1" applyAlignment="1">
      <alignment vertical="center" shrinkToFit="1"/>
    </xf>
    <xf numFmtId="0" fontId="13" fillId="0" borderId="11" xfId="2" applyNumberFormat="1" applyFont="1" applyFill="1" applyBorder="1" applyAlignment="1">
      <alignment horizontal="center" vertical="center" shrinkToFit="1"/>
    </xf>
    <xf numFmtId="0" fontId="13" fillId="0" borderId="44" xfId="2" applyNumberFormat="1" applyFont="1" applyFill="1" applyBorder="1" applyAlignment="1">
      <alignment vertical="center" shrinkToFit="1"/>
    </xf>
    <xf numFmtId="0" fontId="13" fillId="0" borderId="45" xfId="2" applyNumberFormat="1" applyFont="1" applyFill="1" applyBorder="1" applyAlignment="1">
      <alignment horizontal="center" vertical="center" shrinkToFit="1"/>
    </xf>
    <xf numFmtId="0" fontId="13" fillId="0" borderId="13" xfId="2" applyNumberFormat="1" applyFont="1" applyFill="1" applyBorder="1" applyAlignment="1">
      <alignment horizontal="center" vertical="center" shrinkToFit="1"/>
    </xf>
    <xf numFmtId="0" fontId="13" fillId="0" borderId="14" xfId="2" applyNumberFormat="1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2">
      <alignment vertical="center"/>
    </xf>
    <xf numFmtId="0" fontId="13" fillId="4" borderId="32" xfId="2" applyNumberFormat="1" applyFont="1" applyFill="1" applyBorder="1" applyAlignment="1">
      <alignment vertical="center" shrinkToFit="1"/>
    </xf>
    <xf numFmtId="0" fontId="13" fillId="4" borderId="33" xfId="2" applyNumberFormat="1" applyFont="1" applyFill="1" applyBorder="1" applyAlignment="1">
      <alignment horizontal="center" vertical="center" shrinkToFit="1"/>
    </xf>
    <xf numFmtId="0" fontId="13" fillId="4" borderId="34" xfId="2" applyNumberFormat="1" applyFont="1" applyFill="1" applyBorder="1" applyAlignment="1">
      <alignment horizontal="center" vertical="center" shrinkToFit="1"/>
    </xf>
    <xf numFmtId="0" fontId="13" fillId="4" borderId="35" xfId="2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3" fillId="4" borderId="33" xfId="0" applyNumberFormat="1" applyFont="1" applyFill="1" applyBorder="1" applyAlignment="1">
      <alignment vertical="center" shrinkToFit="1"/>
    </xf>
    <xf numFmtId="0" fontId="13" fillId="0" borderId="38" xfId="0" applyNumberFormat="1" applyFont="1" applyFill="1" applyBorder="1" applyAlignment="1">
      <alignment horizontal="center" vertical="center" shrinkToFit="1"/>
    </xf>
    <xf numFmtId="0" fontId="13" fillId="0" borderId="50" xfId="0" applyNumberFormat="1" applyFont="1" applyFill="1" applyBorder="1" applyAlignment="1">
      <alignment vertical="center" shrinkToFit="1"/>
    </xf>
    <xf numFmtId="0" fontId="13" fillId="0" borderId="3" xfId="0" applyNumberFormat="1" applyFont="1" applyFill="1" applyBorder="1" applyAlignment="1">
      <alignment vertical="center" shrinkToFit="1"/>
    </xf>
    <xf numFmtId="0" fontId="13" fillId="0" borderId="51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vertical="center" shrinkToFit="1"/>
    </xf>
    <xf numFmtId="0" fontId="13" fillId="0" borderId="27" xfId="0" applyNumberFormat="1" applyFont="1" applyFill="1" applyBorder="1" applyAlignment="1">
      <alignment horizontal="center" vertical="center" shrinkToFit="1"/>
    </xf>
    <xf numFmtId="0" fontId="13" fillId="4" borderId="40" xfId="0" applyNumberFormat="1" applyFont="1" applyFill="1" applyBorder="1" applyAlignment="1">
      <alignment vertical="center" shrinkToFit="1"/>
    </xf>
    <xf numFmtId="0" fontId="13" fillId="4" borderId="50" xfId="0" applyNumberFormat="1" applyFont="1" applyFill="1" applyBorder="1" applyAlignment="1">
      <alignment horizontal="center" vertical="center" shrinkToFit="1"/>
    </xf>
    <xf numFmtId="0" fontId="13" fillId="4" borderId="52" xfId="0" applyNumberFormat="1" applyFont="1" applyFill="1" applyBorder="1" applyAlignment="1">
      <alignment horizontal="center" vertical="center" shrinkToFit="1"/>
    </xf>
    <xf numFmtId="0" fontId="13" fillId="4" borderId="50" xfId="0" applyNumberFormat="1" applyFont="1" applyFill="1" applyBorder="1" applyAlignment="1">
      <alignment vertical="center" shrinkToFit="1"/>
    </xf>
    <xf numFmtId="0" fontId="13" fillId="4" borderId="53" xfId="0" applyNumberFormat="1" applyFont="1" applyFill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>
      <alignment vertical="center"/>
    </xf>
    <xf numFmtId="0" fontId="23" fillId="0" borderId="15" xfId="2" applyBorder="1">
      <alignment vertical="center"/>
    </xf>
    <xf numFmtId="0" fontId="23" fillId="0" borderId="8" xfId="2" applyBorder="1" applyAlignment="1">
      <alignment horizontal="center" vertical="center"/>
    </xf>
    <xf numFmtId="0" fontId="23" fillId="0" borderId="10" xfId="2" applyBorder="1" applyAlignment="1">
      <alignment horizontal="center" vertical="center"/>
    </xf>
    <xf numFmtId="0" fontId="23" fillId="0" borderId="24" xfId="2" applyBorder="1">
      <alignment vertical="center"/>
    </xf>
    <xf numFmtId="0" fontId="23" fillId="0" borderId="15" xfId="3" applyFont="1" applyBorder="1" applyAlignment="1">
      <alignment vertical="center"/>
    </xf>
    <xf numFmtId="0" fontId="23" fillId="0" borderId="8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23" fillId="0" borderId="24" xfId="3" applyFont="1" applyBorder="1" applyAlignment="1">
      <alignment vertical="center"/>
    </xf>
    <xf numFmtId="0" fontId="13" fillId="12" borderId="32" xfId="3" applyNumberFormat="1" applyFont="1" applyFill="1" applyBorder="1" applyAlignment="1">
      <alignment vertical="center" shrinkToFit="1"/>
    </xf>
    <xf numFmtId="0" fontId="13" fillId="12" borderId="33" xfId="3" applyNumberFormat="1" applyFont="1" applyFill="1" applyBorder="1" applyAlignment="1">
      <alignment horizontal="center" vertical="center" shrinkToFit="1"/>
    </xf>
    <xf numFmtId="0" fontId="13" fillId="12" borderId="34" xfId="3" applyNumberFormat="1" applyFont="1" applyFill="1" applyBorder="1" applyAlignment="1">
      <alignment horizontal="center" vertical="center" shrinkToFit="1"/>
    </xf>
    <xf numFmtId="0" fontId="13" fillId="12" borderId="35" xfId="3" applyNumberFormat="1" applyFont="1" applyFill="1" applyBorder="1" applyAlignment="1">
      <alignment horizontal="center" vertical="center" shrinkToFit="1"/>
    </xf>
    <xf numFmtId="0" fontId="13" fillId="0" borderId="25" xfId="3" applyNumberFormat="1" applyFont="1" applyFill="1" applyBorder="1" applyAlignment="1">
      <alignment vertical="center" shrinkToFit="1"/>
    </xf>
    <xf numFmtId="0" fontId="13" fillId="0" borderId="39" xfId="3" applyNumberFormat="1" applyFont="1" applyFill="1" applyBorder="1" applyAlignment="1">
      <alignment horizontal="center" vertical="center" shrinkToFit="1"/>
    </xf>
    <xf numFmtId="0" fontId="13" fillId="0" borderId="19" xfId="3" applyNumberFormat="1" applyFont="1" applyFill="1" applyBorder="1" applyAlignment="1">
      <alignment horizontal="center" vertical="center" shrinkToFit="1"/>
    </xf>
    <xf numFmtId="0" fontId="13" fillId="0" borderId="0" xfId="3" applyNumberFormat="1" applyFont="1" applyFill="1" applyBorder="1" applyAlignment="1">
      <alignment horizontal="center" vertical="center" shrinkToFit="1"/>
    </xf>
    <xf numFmtId="0" fontId="13" fillId="0" borderId="40" xfId="3" applyNumberFormat="1" applyFont="1" applyFill="1" applyBorder="1" applyAlignment="1">
      <alignment vertical="center" shrinkToFit="1"/>
    </xf>
    <xf numFmtId="0" fontId="13" fillId="0" borderId="11" xfId="3" applyNumberFormat="1" applyFont="1" applyFill="1" applyBorder="1" applyAlignment="1">
      <alignment horizontal="center" vertical="center" shrinkToFit="1"/>
    </xf>
    <xf numFmtId="0" fontId="13" fillId="0" borderId="44" xfId="3" applyNumberFormat="1" applyFont="1" applyFill="1" applyBorder="1" applyAlignment="1">
      <alignment vertical="center" shrinkToFit="1"/>
    </xf>
    <xf numFmtId="0" fontId="13" fillId="0" borderId="45" xfId="3" applyNumberFormat="1" applyFont="1" applyFill="1" applyBorder="1" applyAlignment="1">
      <alignment horizontal="center" vertical="center" shrinkToFit="1"/>
    </xf>
    <xf numFmtId="0" fontId="13" fillId="0" borderId="13" xfId="3" applyNumberFormat="1" applyFont="1" applyFill="1" applyBorder="1" applyAlignment="1">
      <alignment horizontal="center" vertical="center" shrinkToFit="1"/>
    </xf>
    <xf numFmtId="0" fontId="13" fillId="0" borderId="14" xfId="3" applyNumberFormat="1" applyFont="1" applyFill="1" applyBorder="1" applyAlignment="1">
      <alignment horizontal="center" vertical="center" shrinkToFit="1"/>
    </xf>
    <xf numFmtId="0" fontId="13" fillId="12" borderId="32" xfId="2" applyFont="1" applyFill="1" applyBorder="1" applyAlignment="1">
      <alignment vertical="center" shrinkToFit="1"/>
    </xf>
    <xf numFmtId="0" fontId="13" fillId="12" borderId="33" xfId="2" applyFont="1" applyFill="1" applyBorder="1" applyAlignment="1">
      <alignment horizontal="center" vertical="center" shrinkToFit="1"/>
    </xf>
    <xf numFmtId="0" fontId="13" fillId="12" borderId="34" xfId="2" applyFont="1" applyFill="1" applyBorder="1" applyAlignment="1">
      <alignment horizontal="center" vertical="center" shrinkToFit="1"/>
    </xf>
    <xf numFmtId="0" fontId="13" fillId="12" borderId="35" xfId="2" applyFont="1" applyFill="1" applyBorder="1" applyAlignment="1">
      <alignment horizontal="center" vertical="center" shrinkToFit="1"/>
    </xf>
    <xf numFmtId="0" fontId="13" fillId="0" borderId="25" xfId="2" applyFont="1" applyBorder="1" applyAlignment="1">
      <alignment vertical="center" shrinkToFit="1"/>
    </xf>
    <xf numFmtId="0" fontId="13" fillId="0" borderId="39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40" xfId="2" applyFont="1" applyBorder="1" applyAlignment="1">
      <alignment vertical="center" shrinkToFit="1"/>
    </xf>
    <xf numFmtId="0" fontId="13" fillId="0" borderId="40" xfId="2" applyFont="1" applyFill="1" applyBorder="1" applyAlignment="1">
      <alignment vertical="center" shrinkToFit="1"/>
    </xf>
    <xf numFmtId="0" fontId="13" fillId="0" borderId="39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3" fillId="0" borderId="11" xfId="2" applyFont="1" applyFill="1" applyBorder="1" applyAlignment="1">
      <alignment horizontal="center" vertical="center" shrinkToFit="1"/>
    </xf>
    <xf numFmtId="0" fontId="13" fillId="0" borderId="44" xfId="2" applyFont="1" applyBorder="1" applyAlignment="1">
      <alignment vertical="center" shrinkToFit="1"/>
    </xf>
    <xf numFmtId="0" fontId="13" fillId="0" borderId="45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3" fillId="0" borderId="44" xfId="2" applyFont="1" applyFill="1" applyBorder="1" applyAlignment="1">
      <alignment vertical="center" shrinkToFit="1"/>
    </xf>
    <xf numFmtId="0" fontId="13" fillId="0" borderId="45" xfId="2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20" fontId="20" fillId="0" borderId="0" xfId="0" applyNumberFormat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9" borderId="2" xfId="0" applyFill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25" fillId="15" borderId="63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0" fillId="17" borderId="1" xfId="0" applyFill="1" applyBorder="1" applyAlignment="1">
      <alignment horizontal="center" vertical="center" shrinkToFit="1"/>
    </xf>
    <xf numFmtId="0" fontId="0" fillId="17" borderId="0" xfId="0" applyFill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shrinkToFit="1"/>
    </xf>
    <xf numFmtId="0" fontId="0" fillId="16" borderId="0" xfId="0" applyFill="1" applyAlignment="1">
      <alignment horizontal="center" vertical="center" wrapText="1" shrinkToFit="1"/>
    </xf>
    <xf numFmtId="0" fontId="0" fillId="18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 shrinkToFit="1"/>
    </xf>
    <xf numFmtId="0" fontId="0" fillId="19" borderId="2" xfId="0" applyFill="1" applyBorder="1" applyAlignment="1">
      <alignment horizontal="center" vertical="center" shrinkToFit="1"/>
    </xf>
    <xf numFmtId="0" fontId="0" fillId="19" borderId="0" xfId="0" applyFill="1" applyAlignment="1">
      <alignment horizontal="center" vertical="center" shrinkToFit="1"/>
    </xf>
    <xf numFmtId="0" fontId="30" fillId="0" borderId="3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21" fillId="0" borderId="58" xfId="0" applyFont="1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27" fillId="15" borderId="64" xfId="0" applyFont="1" applyFill="1" applyBorder="1" applyAlignment="1">
      <alignment vertical="center" wrapText="1" shrinkToFit="1"/>
    </xf>
    <xf numFmtId="0" fontId="27" fillId="15" borderId="65" xfId="0" applyFont="1" applyFill="1" applyBorder="1" applyAlignment="1">
      <alignment vertical="center" wrapText="1" shrinkToFit="1"/>
    </xf>
    <xf numFmtId="0" fontId="27" fillId="15" borderId="49" xfId="0" applyFont="1" applyFill="1" applyBorder="1" applyAlignment="1">
      <alignment vertical="center" wrapText="1" shrinkToFit="1"/>
    </xf>
    <xf numFmtId="0" fontId="21" fillId="0" borderId="66" xfId="0" applyFont="1" applyBorder="1" applyAlignment="1">
      <alignment horizontal="left" vertical="center" shrinkToFit="1"/>
    </xf>
    <xf numFmtId="0" fontId="21" fillId="0" borderId="65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11" fillId="13" borderId="10" xfId="0" applyFont="1" applyFill="1" applyBorder="1" applyAlignment="1">
      <alignment horizontal="left" vertical="center" shrinkToFit="1"/>
    </xf>
    <xf numFmtId="0" fontId="11" fillId="13" borderId="0" xfId="0" applyFont="1" applyFill="1" applyBorder="1" applyAlignment="1">
      <alignment horizontal="left" vertical="center" shrinkToFit="1"/>
    </xf>
    <xf numFmtId="0" fontId="11" fillId="13" borderId="11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5" fillId="13" borderId="7" xfId="0" applyFont="1" applyFill="1" applyBorder="1" applyAlignment="1">
      <alignment horizontal="left" vertical="center" shrinkToFit="1"/>
    </xf>
    <xf numFmtId="0" fontId="5" fillId="13" borderId="8" xfId="0" applyFont="1" applyFill="1" applyBorder="1" applyAlignment="1">
      <alignment horizontal="left" vertical="center" shrinkToFit="1"/>
    </xf>
    <xf numFmtId="0" fontId="5" fillId="13" borderId="9" xfId="0" applyFont="1" applyFill="1" applyBorder="1" applyAlignment="1">
      <alignment horizontal="left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wrapText="1" shrinkToFit="1"/>
    </xf>
    <xf numFmtId="0" fontId="21" fillId="15" borderId="7" xfId="0" applyFont="1" applyFill="1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18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67" xfId="0" applyFont="1" applyBorder="1" applyAlignment="1">
      <alignment horizontal="center" vertical="center" shrinkToFit="1"/>
    </xf>
    <xf numFmtId="0" fontId="21" fillId="15" borderId="66" xfId="0" applyFont="1" applyFill="1" applyBorder="1" applyAlignment="1">
      <alignment horizontal="left" vertical="center" shrinkToFit="1"/>
    </xf>
    <xf numFmtId="0" fontId="21" fillId="15" borderId="65" xfId="0" applyFont="1" applyFill="1" applyBorder="1" applyAlignment="1">
      <alignment horizontal="left" vertical="center" shrinkToFit="1"/>
    </xf>
    <xf numFmtId="0" fontId="29" fillId="0" borderId="30" xfId="0" applyFont="1" applyBorder="1" applyAlignment="1">
      <alignment vertical="center" shrinkToFit="1"/>
    </xf>
    <xf numFmtId="0" fontId="6" fillId="0" borderId="68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26" fillId="0" borderId="70" xfId="0" applyFont="1" applyBorder="1" applyAlignment="1">
      <alignment horizontal="center" vertical="center" shrinkToFit="1"/>
    </xf>
    <xf numFmtId="0" fontId="21" fillId="0" borderId="30" xfId="0" applyFont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13" borderId="16" xfId="0" applyFont="1" applyFill="1" applyBorder="1" applyAlignment="1">
      <alignment horizontal="left" vertical="center" shrinkToFit="1"/>
    </xf>
    <xf numFmtId="0" fontId="5" fillId="13" borderId="17" xfId="0" applyFont="1" applyFill="1" applyBorder="1" applyAlignment="1">
      <alignment horizontal="left" vertical="center" shrinkToFit="1"/>
    </xf>
    <xf numFmtId="0" fontId="5" fillId="13" borderId="18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0" fillId="16" borderId="3" xfId="0" applyFill="1" applyBorder="1" applyAlignment="1">
      <alignment horizontal="center" vertical="center" wrapText="1" shrinkToFit="1"/>
    </xf>
    <xf numFmtId="0" fontId="0" fillId="16" borderId="3" xfId="0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13" fillId="5" borderId="5" xfId="0" applyNumberFormat="1" applyFont="1" applyFill="1" applyBorder="1" applyAlignment="1">
      <alignment horizontal="center" vertical="center"/>
    </xf>
    <xf numFmtId="0" fontId="13" fillId="5" borderId="47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>
      <alignment horizontal="center" vertical="center" wrapText="1"/>
    </xf>
    <xf numFmtId="176" fontId="13" fillId="0" borderId="47" xfId="0" applyNumberFormat="1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0" fillId="3" borderId="22" xfId="0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3" fillId="3" borderId="20" xfId="0" applyNumberFormat="1" applyFont="1" applyFill="1" applyBorder="1" applyAlignment="1">
      <alignment horizontal="center" vertical="center" shrinkToFit="1"/>
    </xf>
    <xf numFmtId="0" fontId="13" fillId="3" borderId="8" xfId="0" applyNumberFormat="1" applyFont="1" applyFill="1" applyBorder="1" applyAlignment="1">
      <alignment horizontal="center" vertical="center" shrinkToFit="1"/>
    </xf>
    <xf numFmtId="0" fontId="13" fillId="3" borderId="9" xfId="0" applyNumberFormat="1" applyFont="1" applyFill="1" applyBorder="1" applyAlignment="1">
      <alignment horizontal="center" vertical="center" shrinkToFit="1"/>
    </xf>
    <xf numFmtId="0" fontId="13" fillId="3" borderId="25" xfId="0" applyNumberFormat="1" applyFont="1" applyFill="1" applyBorder="1" applyAlignment="1">
      <alignment horizontal="center" vertical="center" shrinkToFit="1"/>
    </xf>
    <xf numFmtId="0" fontId="13" fillId="3" borderId="19" xfId="0" applyNumberFormat="1" applyFont="1" applyFill="1" applyBorder="1" applyAlignment="1">
      <alignment horizontal="center" vertical="center" shrinkToFit="1"/>
    </xf>
    <xf numFmtId="0" fontId="13" fillId="3" borderId="27" xfId="0" applyNumberFormat="1" applyFont="1" applyFill="1" applyBorder="1" applyAlignment="1">
      <alignment horizontal="center" vertical="center" shrinkToFit="1"/>
    </xf>
    <xf numFmtId="0" fontId="13" fillId="3" borderId="21" xfId="0" applyNumberFormat="1" applyFont="1" applyFill="1" applyBorder="1" applyAlignment="1">
      <alignment horizontal="center" vertical="center" shrinkToFit="1"/>
    </xf>
    <xf numFmtId="0" fontId="13" fillId="3" borderId="26" xfId="0" applyNumberFormat="1" applyFont="1" applyFill="1" applyBorder="1" applyAlignment="1">
      <alignment horizontal="center" vertical="center" shrinkToFi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/>
    <xf numFmtId="0" fontId="15" fillId="3" borderId="7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3" fillId="3" borderId="20" xfId="2" applyNumberFormat="1" applyFont="1" applyFill="1" applyBorder="1" applyAlignment="1">
      <alignment horizontal="center" vertical="center" shrinkToFit="1"/>
    </xf>
    <xf numFmtId="0" fontId="13" fillId="3" borderId="8" xfId="2" applyNumberFormat="1" applyFont="1" applyFill="1" applyBorder="1" applyAlignment="1">
      <alignment horizontal="center" vertical="center" shrinkToFit="1"/>
    </xf>
    <xf numFmtId="0" fontId="13" fillId="3" borderId="21" xfId="2" applyNumberFormat="1" applyFont="1" applyFill="1" applyBorder="1" applyAlignment="1">
      <alignment horizontal="center" vertical="center" shrinkToFit="1"/>
    </xf>
    <xf numFmtId="0" fontId="13" fillId="3" borderId="25" xfId="2" applyNumberFormat="1" applyFont="1" applyFill="1" applyBorder="1" applyAlignment="1">
      <alignment horizontal="center" vertical="center" shrinkToFit="1"/>
    </xf>
    <xf numFmtId="0" fontId="13" fillId="3" borderId="19" xfId="2" applyNumberFormat="1" applyFont="1" applyFill="1" applyBorder="1" applyAlignment="1">
      <alignment horizontal="center" vertical="center" shrinkToFit="1"/>
    </xf>
    <xf numFmtId="0" fontId="13" fillId="3" borderId="26" xfId="2" applyNumberFormat="1" applyFont="1" applyFill="1" applyBorder="1" applyAlignment="1">
      <alignment horizontal="center" vertical="center" shrinkToFit="1"/>
    </xf>
    <xf numFmtId="0" fontId="15" fillId="3" borderId="20" xfId="2" applyFont="1" applyFill="1" applyBorder="1" applyAlignment="1">
      <alignment horizontal="center" vertical="center" wrapText="1"/>
    </xf>
    <xf numFmtId="0" fontId="15" fillId="3" borderId="25" xfId="2" applyFont="1" applyFill="1" applyBorder="1" applyAlignment="1">
      <alignment horizontal="center" vertical="center" wrapText="1"/>
    </xf>
    <xf numFmtId="0" fontId="15" fillId="3" borderId="20" xfId="2" applyFont="1" applyFill="1" applyBorder="1" applyAlignment="1">
      <alignment horizontal="center" vertical="center" shrinkToFit="1"/>
    </xf>
    <xf numFmtId="0" fontId="15" fillId="3" borderId="25" xfId="2" applyFont="1" applyFill="1" applyBorder="1" applyAlignment="1">
      <alignment horizontal="center" vertical="center" shrinkToFit="1"/>
    </xf>
    <xf numFmtId="0" fontId="23" fillId="3" borderId="23" xfId="2" applyFill="1" applyBorder="1" applyAlignment="1">
      <alignment horizontal="center" vertical="center" wrapText="1"/>
    </xf>
    <xf numFmtId="0" fontId="15" fillId="3" borderId="42" xfId="2" applyFont="1" applyFill="1" applyBorder="1" applyAlignment="1">
      <alignment horizontal="center" vertical="center"/>
    </xf>
    <xf numFmtId="0" fontId="13" fillId="3" borderId="9" xfId="2" applyNumberFormat="1" applyFont="1" applyFill="1" applyBorder="1" applyAlignment="1">
      <alignment horizontal="center" vertical="center" shrinkToFit="1"/>
    </xf>
    <xf numFmtId="0" fontId="13" fillId="3" borderId="27" xfId="2" applyNumberFormat="1" applyFont="1" applyFill="1" applyBorder="1" applyAlignment="1">
      <alignment horizontal="center" vertical="center" shrinkToFit="1"/>
    </xf>
    <xf numFmtId="0" fontId="13" fillId="3" borderId="30" xfId="2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28" xfId="2" applyFont="1" applyFill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13" fillId="0" borderId="36" xfId="2" applyNumberFormat="1" applyFont="1" applyFill="1" applyBorder="1" applyAlignment="1">
      <alignment horizontal="center" vertical="center"/>
    </xf>
    <xf numFmtId="0" fontId="13" fillId="0" borderId="41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176" fontId="13" fillId="0" borderId="4" xfId="2" applyNumberFormat="1" applyFont="1" applyFill="1" applyBorder="1" applyAlignment="1">
      <alignment horizontal="center" vertical="center" wrapText="1"/>
    </xf>
    <xf numFmtId="176" fontId="13" fillId="0" borderId="6" xfId="2" applyNumberFormat="1" applyFont="1" applyFill="1" applyBorder="1" applyAlignment="1">
      <alignment horizontal="center" vertical="center" wrapText="1"/>
    </xf>
    <xf numFmtId="0" fontId="13" fillId="5" borderId="37" xfId="2" applyNumberFormat="1" applyFont="1" applyFill="1" applyBorder="1" applyAlignment="1">
      <alignment horizontal="center" vertical="center"/>
    </xf>
    <xf numFmtId="0" fontId="13" fillId="5" borderId="48" xfId="2" applyNumberFormat="1" applyFont="1" applyFill="1" applyBorder="1" applyAlignment="1">
      <alignment horizontal="center" vertical="center"/>
    </xf>
    <xf numFmtId="0" fontId="13" fillId="5" borderId="29" xfId="2" applyNumberFormat="1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43" xfId="2" applyFont="1" applyFill="1" applyBorder="1" applyAlignment="1">
      <alignment horizontal="center" vertical="center"/>
    </xf>
    <xf numFmtId="0" fontId="13" fillId="0" borderId="46" xfId="2" applyNumberFormat="1" applyFont="1" applyFill="1" applyBorder="1" applyAlignment="1">
      <alignment horizontal="center" vertical="center"/>
    </xf>
    <xf numFmtId="0" fontId="13" fillId="0" borderId="47" xfId="2" applyNumberFormat="1" applyFont="1" applyFill="1" applyBorder="1" applyAlignment="1">
      <alignment horizontal="center" vertical="center" wrapText="1"/>
    </xf>
    <xf numFmtId="176" fontId="13" fillId="0" borderId="47" xfId="2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3" fillId="5" borderId="37" xfId="0" applyNumberFormat="1" applyFont="1" applyFill="1" applyBorder="1" applyAlignment="1">
      <alignment horizontal="center" vertical="center"/>
    </xf>
    <xf numFmtId="0" fontId="13" fillId="5" borderId="48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5" borderId="29" xfId="0" applyNumberFormat="1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/>
    </xf>
    <xf numFmtId="0" fontId="13" fillId="5" borderId="37" xfId="3" applyNumberFormat="1" applyFont="1" applyFill="1" applyBorder="1" applyAlignment="1">
      <alignment horizontal="center" vertical="center"/>
    </xf>
    <xf numFmtId="0" fontId="13" fillId="5" borderId="48" xfId="3" applyNumberFormat="1" applyFont="1" applyFill="1" applyBorder="1" applyAlignment="1">
      <alignment horizontal="center" vertical="center"/>
    </xf>
    <xf numFmtId="0" fontId="13" fillId="3" borderId="30" xfId="3" applyFont="1" applyFill="1" applyBorder="1" applyAlignment="1">
      <alignment horizontal="center" vertical="center" shrinkToFit="1"/>
    </xf>
    <xf numFmtId="0" fontId="13" fillId="3" borderId="31" xfId="3" applyFont="1" applyFill="1" applyBorder="1" applyAlignment="1">
      <alignment horizontal="center" vertical="center" shrinkToFit="1"/>
    </xf>
    <xf numFmtId="0" fontId="13" fillId="3" borderId="12" xfId="3" applyFont="1" applyFill="1" applyBorder="1" applyAlignment="1">
      <alignment horizontal="center" vertical="center" shrinkToFit="1"/>
    </xf>
    <xf numFmtId="0" fontId="13" fillId="3" borderId="43" xfId="3" applyFont="1" applyFill="1" applyBorder="1" applyAlignment="1">
      <alignment horizontal="center" vertical="center" shrinkToFit="1"/>
    </xf>
    <xf numFmtId="0" fontId="13" fillId="0" borderId="36" xfId="3" applyNumberFormat="1" applyFont="1" applyFill="1" applyBorder="1" applyAlignment="1">
      <alignment horizontal="center" vertical="center"/>
    </xf>
    <xf numFmtId="0" fontId="13" fillId="0" borderId="46" xfId="3" applyNumberFormat="1" applyFont="1" applyFill="1" applyBorder="1" applyAlignment="1">
      <alignment horizontal="center" vertical="center"/>
    </xf>
    <xf numFmtId="0" fontId="13" fillId="0" borderId="4" xfId="3" applyNumberFormat="1" applyFont="1" applyFill="1" applyBorder="1" applyAlignment="1">
      <alignment horizontal="center" vertical="center" wrapText="1"/>
    </xf>
    <xf numFmtId="0" fontId="13" fillId="0" borderId="47" xfId="3" applyNumberFormat="1" applyFont="1" applyFill="1" applyBorder="1" applyAlignment="1">
      <alignment horizontal="center" vertical="center" wrapText="1"/>
    </xf>
    <xf numFmtId="176" fontId="13" fillId="0" borderId="4" xfId="3" applyNumberFormat="1" applyFont="1" applyFill="1" applyBorder="1" applyAlignment="1">
      <alignment horizontal="center" vertical="center" wrapText="1"/>
    </xf>
    <xf numFmtId="176" fontId="13" fillId="0" borderId="47" xfId="3" applyNumberFormat="1" applyFont="1" applyFill="1" applyBorder="1" applyAlignment="1">
      <alignment horizontal="center" vertical="center" wrapText="1"/>
    </xf>
    <xf numFmtId="176" fontId="13" fillId="0" borderId="6" xfId="3" applyNumberFormat="1" applyFont="1" applyFill="1" applyBorder="1" applyAlignment="1">
      <alignment horizontal="center" vertical="center" wrapText="1"/>
    </xf>
    <xf numFmtId="0" fontId="13" fillId="5" borderId="29" xfId="3" applyNumberFormat="1" applyFont="1" applyFill="1" applyBorder="1" applyAlignment="1">
      <alignment horizontal="center" vertical="center"/>
    </xf>
    <xf numFmtId="0" fontId="15" fillId="3" borderId="20" xfId="3" applyFont="1" applyFill="1" applyBorder="1" applyAlignment="1">
      <alignment horizontal="center" vertical="center" wrapText="1"/>
    </xf>
    <xf numFmtId="0" fontId="15" fillId="3" borderId="25" xfId="3" applyFont="1" applyFill="1" applyBorder="1" applyAlignment="1">
      <alignment horizontal="center" vertical="center" wrapText="1"/>
    </xf>
    <xf numFmtId="0" fontId="23" fillId="3" borderId="23" xfId="3" applyFont="1" applyFill="1" applyBorder="1" applyAlignment="1">
      <alignment horizontal="center" vertical="center" wrapText="1"/>
    </xf>
    <xf numFmtId="0" fontId="15" fillId="3" borderId="42" xfId="3" applyFont="1" applyFill="1" applyBorder="1" applyAlignment="1">
      <alignment horizontal="center" vertical="center"/>
    </xf>
    <xf numFmtId="0" fontId="13" fillId="0" borderId="6" xfId="3" applyNumberFormat="1" applyFont="1" applyFill="1" applyBorder="1" applyAlignment="1">
      <alignment horizontal="center" vertical="center" wrapText="1"/>
    </xf>
    <xf numFmtId="0" fontId="13" fillId="3" borderId="30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26" xfId="3" applyFont="1" applyFill="1" applyBorder="1" applyAlignment="1">
      <alignment horizontal="center" vertical="center"/>
    </xf>
    <xf numFmtId="0" fontId="13" fillId="0" borderId="41" xfId="3" applyNumberFormat="1" applyFont="1" applyFill="1" applyBorder="1" applyAlignment="1">
      <alignment horizontal="center" vertical="center"/>
    </xf>
    <xf numFmtId="0" fontId="24" fillId="0" borderId="0" xfId="3" applyFont="1" applyAlignment="1">
      <alignment horizontal="center" vertical="center" shrinkToFit="1"/>
    </xf>
    <xf numFmtId="0" fontId="24" fillId="0" borderId="0" xfId="3" applyFont="1" applyAlignment="1">
      <alignment shrinkToFit="1"/>
    </xf>
    <xf numFmtId="0" fontId="15" fillId="3" borderId="7" xfId="3" applyFont="1" applyFill="1" applyBorder="1" applyAlignment="1">
      <alignment horizontal="center" vertical="center"/>
    </xf>
    <xf numFmtId="0" fontId="15" fillId="3" borderId="28" xfId="3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 shrinkToFit="1"/>
    </xf>
    <xf numFmtId="0" fontId="24" fillId="0" borderId="0" xfId="2" applyFont="1" applyAlignment="1">
      <alignment shrinkToFit="1"/>
    </xf>
    <xf numFmtId="0" fontId="13" fillId="3" borderId="20" xfId="2" applyFont="1" applyFill="1" applyBorder="1" applyAlignment="1">
      <alignment horizontal="center" vertical="center" shrinkToFit="1"/>
    </xf>
    <xf numFmtId="0" fontId="13" fillId="3" borderId="8" xfId="2" applyFont="1" applyFill="1" applyBorder="1" applyAlignment="1">
      <alignment horizontal="center" vertical="center" shrinkToFit="1"/>
    </xf>
    <xf numFmtId="0" fontId="13" fillId="3" borderId="25" xfId="2" applyFont="1" applyFill="1" applyBorder="1" applyAlignment="1">
      <alignment horizontal="center" vertical="center" shrinkToFit="1"/>
    </xf>
    <xf numFmtId="0" fontId="13" fillId="3" borderId="19" xfId="2" applyFont="1" applyFill="1" applyBorder="1" applyAlignment="1">
      <alignment horizontal="center" vertical="center" shrinkToFit="1"/>
    </xf>
    <xf numFmtId="0" fontId="13" fillId="3" borderId="9" xfId="2" applyFont="1" applyFill="1" applyBorder="1" applyAlignment="1">
      <alignment horizontal="center" vertical="center" shrinkToFit="1"/>
    </xf>
    <xf numFmtId="0" fontId="13" fillId="3" borderId="27" xfId="2" applyFont="1" applyFill="1" applyBorder="1" applyAlignment="1">
      <alignment horizontal="center" vertical="center" shrinkToFit="1"/>
    </xf>
    <xf numFmtId="0" fontId="13" fillId="3" borderId="10" xfId="2" applyFont="1" applyFill="1" applyBorder="1" applyAlignment="1">
      <alignment horizontal="center" vertical="center"/>
    </xf>
    <xf numFmtId="0" fontId="13" fillId="3" borderId="38" xfId="2" applyFont="1" applyFill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13" fillId="0" borderId="6" xfId="2" applyNumberFormat="1" applyFont="1" applyBorder="1" applyAlignment="1">
      <alignment horizontal="center" vertical="center" wrapText="1"/>
    </xf>
    <xf numFmtId="0" fontId="13" fillId="5" borderId="37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 shrinkToFit="1"/>
    </xf>
    <xf numFmtId="0" fontId="13" fillId="3" borderId="26" xfId="2" applyFont="1" applyFill="1" applyBorder="1" applyAlignment="1">
      <alignment horizontal="center" vertical="center" shrinkToFit="1"/>
    </xf>
    <xf numFmtId="0" fontId="13" fillId="3" borderId="10" xfId="2" applyFont="1" applyFill="1" applyBorder="1" applyAlignment="1">
      <alignment horizontal="center" vertical="center" wrapText="1"/>
    </xf>
    <xf numFmtId="176" fontId="13" fillId="0" borderId="47" xfId="2" applyNumberFormat="1" applyFont="1" applyBorder="1" applyAlignment="1">
      <alignment horizontal="center" vertical="center" wrapText="1"/>
    </xf>
    <xf numFmtId="0" fontId="13" fillId="5" borderId="48" xfId="2" applyFont="1" applyFill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22" fillId="9" borderId="4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2" fillId="7" borderId="49" xfId="0" applyFont="1" applyFill="1" applyBorder="1" applyAlignment="1">
      <alignment horizontal="center" vertical="center" shrinkToFit="1"/>
    </xf>
    <xf numFmtId="0" fontId="25" fillId="20" borderId="71" xfId="0" applyFont="1" applyFill="1" applyBorder="1" applyAlignment="1">
      <alignment horizontal="left" vertical="center" shrinkToFit="1"/>
    </xf>
    <xf numFmtId="0" fontId="25" fillId="20" borderId="72" xfId="0" applyFont="1" applyFill="1" applyBorder="1" applyAlignment="1">
      <alignment horizontal="left" vertical="center" shrinkToFit="1"/>
    </xf>
    <xf numFmtId="0" fontId="25" fillId="20" borderId="73" xfId="0" applyFont="1" applyFill="1" applyBorder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horizontal="center" vertical="center" shrinkToFit="1"/>
    </xf>
    <xf numFmtId="0" fontId="25" fillId="20" borderId="71" xfId="0" applyFont="1" applyFill="1" applyBorder="1" applyAlignment="1">
      <alignment horizontal="center" vertical="center" shrinkToFit="1"/>
    </xf>
    <xf numFmtId="0" fontId="25" fillId="20" borderId="72" xfId="0" applyFont="1" applyFill="1" applyBorder="1" applyAlignment="1">
      <alignment horizontal="center" vertical="center" shrinkToFit="1"/>
    </xf>
    <xf numFmtId="0" fontId="25" fillId="20" borderId="73" xfId="0" applyFont="1" applyFill="1" applyBorder="1" applyAlignment="1">
      <alignment horizontal="center" vertical="center" shrinkToFit="1"/>
    </xf>
    <xf numFmtId="0" fontId="22" fillId="8" borderId="49" xfId="0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9" defaultPivotStyle="PivotStyleLight16"/>
  <colors>
    <mruColors>
      <color rgb="FFC0E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702468</xdr:colOff>
      <xdr:row>32</xdr:row>
      <xdr:rowOff>71437</xdr:rowOff>
    </xdr:from>
    <xdr:to>
      <xdr:col>7</xdr:col>
      <xdr:colOff>1012031</xdr:colOff>
      <xdr:row>32</xdr:row>
      <xdr:rowOff>71437</xdr:rowOff>
    </xdr:to>
    <xdr:cxnSp macro="">
      <xdr:nvCxnSpPr>
        <xdr:cNvPr id="2" name="直線矢印コネクタ 1"/>
        <xdr:cNvCxnSpPr/>
      </xdr:nvCxnSpPr>
      <xdr:spPr>
        <a:xfrm>
          <a:off x="3055143" y="11387137"/>
          <a:ext cx="3729038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41</xdr:col>
      <xdr:colOff>225137</xdr:colOff>
      <xdr:row>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2B98797-AE53-4E5F-BE99-BAB9741183E6}"/>
            </a:ext>
          </a:extLst>
        </xdr:cNvPr>
        <xdr:cNvCxnSpPr/>
      </xdr:nvCxnSpPr>
      <xdr:spPr>
        <a:xfrm>
          <a:off x="1238250" y="1809750"/>
          <a:ext cx="9883487" cy="10438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41</xdr:col>
      <xdr:colOff>225137</xdr:colOff>
      <xdr:row>22</xdr:row>
      <xdr:rowOff>484909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EAC8E87-217D-4000-B1A2-006B13CBD10C}"/>
            </a:ext>
          </a:extLst>
        </xdr:cNvPr>
        <xdr:cNvCxnSpPr/>
      </xdr:nvCxnSpPr>
      <xdr:spPr>
        <a:xfrm>
          <a:off x="1238250" y="1809750"/>
          <a:ext cx="9883487" cy="10438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41</xdr:col>
      <xdr:colOff>225130</xdr:colOff>
      <xdr:row>22</xdr:row>
      <xdr:rowOff>484909</xdr:rowOff>
    </xdr:to>
    <xdr:cxnSp macro="">
      <xdr:nvCxnSpPr>
        <xdr:cNvPr id="7" name="直線コネクタ 6"/>
        <xdr:cNvCxnSpPr/>
      </xdr:nvCxnSpPr>
      <xdr:spPr>
        <a:xfrm>
          <a:off x="1238250" y="1809750"/>
          <a:ext cx="9883480" cy="10438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ACF34CFB-5D83-41C3-9806-F7422A1918FD}"/>
            </a:ext>
          </a:extLst>
        </xdr:cNvPr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3</xdr:row>
      <xdr:rowOff>34636</xdr:rowOff>
    </xdr:from>
    <xdr:to>
      <xdr:col>33</xdr:col>
      <xdr:colOff>225136</xdr:colOff>
      <xdr:row>18</xdr:row>
      <xdr:rowOff>467591</xdr:rowOff>
    </xdr:to>
    <xdr:cxnSp macro="">
      <xdr:nvCxnSpPr>
        <xdr:cNvPr id="4" name="直線コネクタ 3"/>
        <xdr:cNvCxnSpPr/>
      </xdr:nvCxnSpPr>
      <xdr:spPr>
        <a:xfrm>
          <a:off x="1272886" y="1844386"/>
          <a:ext cx="7867650" cy="829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34636</xdr:rowOff>
    </xdr:from>
    <xdr:to>
      <xdr:col>33</xdr:col>
      <xdr:colOff>225136</xdr:colOff>
      <xdr:row>18</xdr:row>
      <xdr:rowOff>467591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54EFA51-53C5-40F1-BDD7-E4ABFB7FC088}"/>
            </a:ext>
          </a:extLst>
        </xdr:cNvPr>
        <xdr:cNvCxnSpPr/>
      </xdr:nvCxnSpPr>
      <xdr:spPr>
        <a:xfrm>
          <a:off x="1272886" y="1844386"/>
          <a:ext cx="7867650" cy="829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</xdr:colOff>
      <xdr:row>3</xdr:row>
      <xdr:rowOff>34636</xdr:rowOff>
    </xdr:from>
    <xdr:to>
      <xdr:col>33</xdr:col>
      <xdr:colOff>225136</xdr:colOff>
      <xdr:row>18</xdr:row>
      <xdr:rowOff>467591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B8648B54-14B0-43B8-8046-C5ABB1C8301C}"/>
            </a:ext>
          </a:extLst>
        </xdr:cNvPr>
        <xdr:cNvCxnSpPr/>
      </xdr:nvCxnSpPr>
      <xdr:spPr>
        <a:xfrm>
          <a:off x="1272886" y="1844386"/>
          <a:ext cx="7867650" cy="829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7A3861A6-6EB1-4B77-A51F-720D8B6EBDEF}"/>
            </a:ext>
          </a:extLst>
        </xdr:cNvPr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19916</xdr:colOff>
      <xdr:row>3</xdr:row>
      <xdr:rowOff>866</xdr:rowOff>
    </xdr:from>
    <xdr:to>
      <xdr:col>34</xdr:col>
      <xdr:colOff>17318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4B492340-6566-4DC9-882C-B9152E762B77}"/>
            </a:ext>
          </a:extLst>
        </xdr:cNvPr>
        <xdr:cNvCxnSpPr/>
      </xdr:nvCxnSpPr>
      <xdr:spPr>
        <a:xfrm>
          <a:off x="1258166" y="1810616"/>
          <a:ext cx="7922202" cy="8381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19916</xdr:colOff>
      <xdr:row>3</xdr:row>
      <xdr:rowOff>866</xdr:rowOff>
    </xdr:from>
    <xdr:to>
      <xdr:col>34</xdr:col>
      <xdr:colOff>17318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D0A0446-B670-4563-8180-EC346442FE41}"/>
            </a:ext>
          </a:extLst>
        </xdr:cNvPr>
        <xdr:cNvCxnSpPr/>
      </xdr:nvCxnSpPr>
      <xdr:spPr>
        <a:xfrm>
          <a:off x="1258166" y="1810616"/>
          <a:ext cx="7922202" cy="83811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6" name="直線コネクタ 5"/>
        <xdr:cNvCxnSpPr/>
      </xdr:nvCxnSpPr>
      <xdr:spPr>
        <a:xfrm>
          <a:off x="1238250" y="1809750"/>
          <a:ext cx="8229600" cy="836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17318</xdr:rowOff>
    </xdr:from>
    <xdr:to>
      <xdr:col>34</xdr:col>
      <xdr:colOff>0</xdr:colOff>
      <xdr:row>18</xdr:row>
      <xdr:rowOff>484909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BC97562-B872-43EA-9D3B-F1986560538A}"/>
            </a:ext>
          </a:extLst>
        </xdr:cNvPr>
        <xdr:cNvCxnSpPr/>
      </xdr:nvCxnSpPr>
      <xdr:spPr>
        <a:xfrm>
          <a:off x="1272886" y="1827068"/>
          <a:ext cx="7890164" cy="83257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34</xdr:col>
      <xdr:colOff>0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CxnSpPr/>
      </xdr:nvCxnSpPr>
      <xdr:spPr>
        <a:xfrm>
          <a:off x="1238250" y="1809750"/>
          <a:ext cx="7924800" cy="838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17318</xdr:rowOff>
    </xdr:from>
    <xdr:to>
      <xdr:col>34</xdr:col>
      <xdr:colOff>0</xdr:colOff>
      <xdr:row>18</xdr:row>
      <xdr:rowOff>484909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569C1538-7346-445B-A8B5-0D38F109F133}"/>
            </a:ext>
          </a:extLst>
        </xdr:cNvPr>
        <xdr:cNvCxnSpPr/>
      </xdr:nvCxnSpPr>
      <xdr:spPr>
        <a:xfrm>
          <a:off x="1272886" y="1827068"/>
          <a:ext cx="7890164" cy="83257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1AD2B353-F38F-4457-97EA-91A86C1073FE}"/>
            </a:ext>
          </a:extLst>
        </xdr:cNvPr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4" name="直線コネクタ 3"/>
        <xdr:cNvCxnSpPr/>
      </xdr:nvCxnSpPr>
      <xdr:spPr>
        <a:xfrm>
          <a:off x="1238250" y="1809750"/>
          <a:ext cx="6934200" cy="733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70" zoomScaleNormal="70" zoomScaleSheetLayoutView="70" workbookViewId="0">
      <selection activeCell="A2" sqref="A2"/>
    </sheetView>
  </sheetViews>
  <sheetFormatPr defaultRowHeight="27" customHeight="1"/>
  <cols>
    <col min="1" max="1" width="11.25" style="6" customWidth="1"/>
    <col min="2" max="2" width="8.375" style="6" customWidth="1"/>
    <col min="3" max="5" width="11.25" style="6" customWidth="1"/>
    <col min="6" max="6" width="9" style="6"/>
    <col min="7" max="10" width="13.375" style="6" customWidth="1"/>
    <col min="11" max="16384" width="9" style="6"/>
  </cols>
  <sheetData>
    <row r="1" spans="1:13" ht="43.5" customHeight="1">
      <c r="A1" s="240" t="s">
        <v>67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7" customFormat="1" ht="37.5" customHeight="1">
      <c r="A2" s="10"/>
      <c r="B2" s="10"/>
      <c r="C2" s="10"/>
      <c r="D2" s="10"/>
      <c r="E2" s="10"/>
      <c r="F2" s="10"/>
    </row>
    <row r="3" spans="1:13" ht="27" customHeight="1">
      <c r="A3" s="250" t="s">
        <v>100</v>
      </c>
      <c r="B3" s="250"/>
      <c r="C3" s="250"/>
      <c r="D3" s="250"/>
      <c r="E3" s="250"/>
      <c r="F3" s="250"/>
      <c r="G3" s="250"/>
    </row>
    <row r="4" spans="1:13" ht="27" customHeight="1">
      <c r="A4" s="244" t="s">
        <v>0</v>
      </c>
      <c r="B4" s="1" t="s">
        <v>10</v>
      </c>
      <c r="C4" s="1"/>
      <c r="D4" s="155"/>
      <c r="E4" s="155"/>
      <c r="F4" s="155"/>
      <c r="G4" s="155"/>
    </row>
    <row r="5" spans="1:13" ht="27" customHeight="1">
      <c r="A5" s="245"/>
      <c r="B5" s="8">
        <v>1</v>
      </c>
      <c r="C5" s="1" t="s">
        <v>101</v>
      </c>
      <c r="D5" s="155"/>
      <c r="F5" s="16" t="s">
        <v>102</v>
      </c>
      <c r="G5" s="251" t="s">
        <v>22</v>
      </c>
      <c r="H5" s="251"/>
    </row>
    <row r="6" spans="1:13" ht="27" customHeight="1">
      <c r="A6" s="245"/>
      <c r="B6" s="13">
        <v>2</v>
      </c>
      <c r="C6" s="2" t="s">
        <v>103</v>
      </c>
      <c r="D6" s="4"/>
      <c r="G6" s="239"/>
      <c r="H6" s="239"/>
      <c r="I6" s="3"/>
      <c r="J6" s="3"/>
      <c r="K6" s="3"/>
    </row>
    <row r="7" spans="1:13" ht="27" customHeight="1">
      <c r="A7" s="245"/>
      <c r="B7" s="13">
        <v>3</v>
      </c>
      <c r="C7" s="2" t="s">
        <v>104</v>
      </c>
      <c r="D7" s="155"/>
      <c r="E7" s="155"/>
      <c r="F7" s="239" t="s">
        <v>30</v>
      </c>
      <c r="G7" s="188"/>
      <c r="H7" s="237" t="s">
        <v>211</v>
      </c>
      <c r="I7" s="238"/>
      <c r="J7" s="3"/>
      <c r="K7" s="3"/>
    </row>
    <row r="8" spans="1:13" ht="27" customHeight="1" thickBot="1">
      <c r="A8" s="245"/>
      <c r="B8" s="13">
        <v>4</v>
      </c>
      <c r="C8" s="1" t="s">
        <v>105</v>
      </c>
      <c r="E8" s="155"/>
      <c r="F8" s="152"/>
      <c r="G8" s="75"/>
      <c r="H8" s="257" t="s">
        <v>106</v>
      </c>
      <c r="I8" s="257"/>
      <c r="J8" s="257"/>
      <c r="K8" s="257"/>
    </row>
    <row r="9" spans="1:13" ht="27" customHeight="1">
      <c r="A9" s="245"/>
      <c r="B9" s="13">
        <v>5</v>
      </c>
      <c r="C9" s="2" t="s">
        <v>107</v>
      </c>
      <c r="E9" s="3"/>
      <c r="F9" s="152"/>
      <c r="G9" s="75"/>
      <c r="H9" s="184" t="s">
        <v>108</v>
      </c>
      <c r="I9" s="185"/>
      <c r="J9" s="185"/>
      <c r="K9" s="186"/>
    </row>
    <row r="10" spans="1:13" ht="27" customHeight="1">
      <c r="A10" s="245"/>
      <c r="B10" s="8">
        <v>6</v>
      </c>
      <c r="C10" s="1" t="s">
        <v>109</v>
      </c>
      <c r="E10" s="155"/>
      <c r="F10" s="152"/>
      <c r="G10" s="152"/>
      <c r="H10" s="187"/>
      <c r="I10" s="188"/>
      <c r="J10" s="188"/>
      <c r="K10" s="189"/>
    </row>
    <row r="11" spans="1:13" ht="27" customHeight="1" thickBot="1">
      <c r="A11" s="245"/>
      <c r="B11" s="8">
        <v>7</v>
      </c>
      <c r="C11" s="156" t="s">
        <v>70</v>
      </c>
      <c r="D11" s="169" t="s">
        <v>191</v>
      </c>
      <c r="E11" s="174" t="s">
        <v>197</v>
      </c>
      <c r="F11" s="168"/>
      <c r="G11" s="152"/>
      <c r="H11" s="190"/>
      <c r="I11" s="191"/>
      <c r="J11" s="191"/>
      <c r="K11" s="192"/>
    </row>
    <row r="12" spans="1:13" ht="27" customHeight="1" thickTop="1">
      <c r="A12" s="245"/>
      <c r="B12" s="13">
        <v>8</v>
      </c>
      <c r="C12" s="170" t="s">
        <v>110</v>
      </c>
      <c r="D12" s="171" t="s">
        <v>192</v>
      </c>
      <c r="E12" s="175" t="s">
        <v>198</v>
      </c>
      <c r="F12" s="152"/>
      <c r="G12" s="14"/>
      <c r="H12" s="193" t="s">
        <v>112</v>
      </c>
      <c r="I12" s="194"/>
      <c r="J12" s="195"/>
      <c r="K12" s="157" t="s">
        <v>113</v>
      </c>
    </row>
    <row r="13" spans="1:13" ht="27" customHeight="1">
      <c r="A13" s="245"/>
      <c r="B13" s="13">
        <v>9</v>
      </c>
      <c r="C13" s="156" t="s">
        <v>114</v>
      </c>
      <c r="D13" s="214" t="s">
        <v>111</v>
      </c>
      <c r="E13" s="9"/>
      <c r="F13" s="15"/>
      <c r="G13" s="152"/>
      <c r="H13" s="196" t="s">
        <v>115</v>
      </c>
      <c r="I13" s="197"/>
      <c r="J13" s="198"/>
      <c r="K13" s="158" t="s">
        <v>116</v>
      </c>
    </row>
    <row r="14" spans="1:13" ht="27" customHeight="1">
      <c r="A14" s="246"/>
      <c r="B14" s="8">
        <v>10</v>
      </c>
      <c r="C14" s="159" t="s">
        <v>117</v>
      </c>
      <c r="D14" s="214"/>
      <c r="E14" s="9"/>
      <c r="F14" s="15"/>
      <c r="G14" s="152"/>
      <c r="H14" s="199" t="s">
        <v>118</v>
      </c>
      <c r="I14" s="200"/>
      <c r="J14" s="201"/>
      <c r="K14" s="160" t="s">
        <v>119</v>
      </c>
    </row>
    <row r="15" spans="1:13" ht="27" customHeight="1">
      <c r="C15" s="155"/>
      <c r="D15" s="155"/>
      <c r="E15" s="155"/>
      <c r="F15" s="152"/>
      <c r="G15" s="14"/>
      <c r="H15" s="202" t="s">
        <v>120</v>
      </c>
      <c r="I15" s="203"/>
      <c r="J15" s="203"/>
      <c r="K15" s="226" t="s">
        <v>121</v>
      </c>
    </row>
    <row r="16" spans="1:13" ht="27" customHeight="1">
      <c r="A16" s="247" t="s">
        <v>1</v>
      </c>
      <c r="B16" s="1" t="s">
        <v>10</v>
      </c>
      <c r="C16" s="1" t="s">
        <v>122</v>
      </c>
      <c r="D16" s="1" t="s">
        <v>123</v>
      </c>
      <c r="E16" s="155"/>
      <c r="F16" s="152"/>
      <c r="G16" s="152"/>
      <c r="H16" s="202" t="s">
        <v>124</v>
      </c>
      <c r="I16" s="203"/>
      <c r="J16" s="203"/>
      <c r="K16" s="227"/>
    </row>
    <row r="17" spans="1:13" ht="27" customHeight="1">
      <c r="A17" s="248"/>
      <c r="B17" s="150">
        <v>1</v>
      </c>
      <c r="C17" s="161" t="s">
        <v>125</v>
      </c>
      <c r="D17" s="161" t="s">
        <v>126</v>
      </c>
      <c r="E17" s="172" t="s">
        <v>193</v>
      </c>
      <c r="F17" s="173"/>
      <c r="G17" s="152"/>
      <c r="H17" s="228" t="s">
        <v>127</v>
      </c>
      <c r="I17" s="229"/>
      <c r="J17" s="229"/>
      <c r="K17" s="160" t="s">
        <v>128</v>
      </c>
    </row>
    <row r="18" spans="1:13" ht="27" customHeight="1">
      <c r="A18" s="248"/>
      <c r="B18" s="150">
        <v>2</v>
      </c>
      <c r="C18" s="1" t="s">
        <v>129</v>
      </c>
      <c r="D18" s="1" t="s">
        <v>130</v>
      </c>
      <c r="G18" s="14"/>
      <c r="H18" s="230" t="s">
        <v>131</v>
      </c>
      <c r="I18" s="231"/>
      <c r="J18" s="232"/>
      <c r="K18" s="226" t="s">
        <v>132</v>
      </c>
      <c r="L18" s="3"/>
    </row>
    <row r="19" spans="1:13" ht="27" customHeight="1" thickBot="1">
      <c r="A19" s="248"/>
      <c r="B19" s="150">
        <v>3</v>
      </c>
      <c r="C19" s="1" t="s">
        <v>133</v>
      </c>
      <c r="D19" s="1" t="s">
        <v>134</v>
      </c>
      <c r="G19" s="152"/>
      <c r="H19" s="234" t="s">
        <v>135</v>
      </c>
      <c r="I19" s="235"/>
      <c r="J19" s="236"/>
      <c r="K19" s="233"/>
    </row>
    <row r="20" spans="1:13" ht="27" customHeight="1">
      <c r="A20" s="248"/>
      <c r="B20" s="150">
        <v>4</v>
      </c>
      <c r="C20" s="1" t="s">
        <v>136</v>
      </c>
      <c r="D20" s="1" t="s">
        <v>137</v>
      </c>
      <c r="G20" s="152"/>
      <c r="H20" s="215" t="s">
        <v>138</v>
      </c>
      <c r="I20" s="216"/>
      <c r="J20" s="216"/>
      <c r="K20" s="217"/>
    </row>
    <row r="21" spans="1:13" ht="27" customHeight="1">
      <c r="A21" s="248"/>
      <c r="B21" s="150">
        <v>5</v>
      </c>
      <c r="C21" s="1" t="s">
        <v>139</v>
      </c>
      <c r="D21" s="1" t="s">
        <v>140</v>
      </c>
      <c r="G21" s="155"/>
      <c r="H21" s="218"/>
      <c r="I21" s="219"/>
      <c r="J21" s="219"/>
      <c r="K21" s="220"/>
    </row>
    <row r="22" spans="1:13" ht="27" customHeight="1">
      <c r="A22" s="248"/>
      <c r="B22" s="150">
        <v>6</v>
      </c>
      <c r="C22" s="161" t="s">
        <v>7</v>
      </c>
      <c r="D22" s="161" t="s">
        <v>141</v>
      </c>
      <c r="E22" s="172" t="s">
        <v>142</v>
      </c>
      <c r="F22" s="173"/>
      <c r="G22" s="155"/>
      <c r="H22" s="218"/>
      <c r="I22" s="219"/>
      <c r="J22" s="219"/>
      <c r="K22" s="220"/>
    </row>
    <row r="23" spans="1:13" ht="27" customHeight="1" thickBot="1">
      <c r="A23" s="248"/>
      <c r="B23" s="150">
        <v>7</v>
      </c>
      <c r="C23" s="162" t="s">
        <v>143</v>
      </c>
      <c r="D23" s="162" t="s">
        <v>144</v>
      </c>
      <c r="E23" s="254" t="s">
        <v>145</v>
      </c>
      <c r="G23" s="155"/>
      <c r="H23" s="221"/>
      <c r="I23" s="222"/>
      <c r="J23" s="222"/>
      <c r="K23" s="223"/>
      <c r="M23" s="11"/>
    </row>
    <row r="24" spans="1:13" ht="27" customHeight="1">
      <c r="A24" s="249"/>
      <c r="B24" s="150">
        <v>8</v>
      </c>
      <c r="C24" s="162" t="s">
        <v>146</v>
      </c>
      <c r="D24" s="162" t="s">
        <v>147</v>
      </c>
      <c r="E24" s="255"/>
      <c r="G24" s="155"/>
      <c r="I24" s="256" t="s">
        <v>3</v>
      </c>
      <c r="J24" s="256"/>
      <c r="M24" s="12"/>
    </row>
    <row r="25" spans="1:13" ht="27" customHeight="1" thickBot="1">
      <c r="C25" s="155"/>
      <c r="D25" s="155"/>
      <c r="E25" s="155"/>
      <c r="F25" s="155"/>
      <c r="G25" s="155"/>
    </row>
    <row r="26" spans="1:13" ht="27" customHeight="1" thickBot="1">
      <c r="A26" s="247" t="s">
        <v>2</v>
      </c>
      <c r="B26" s="1" t="s">
        <v>10</v>
      </c>
      <c r="C26" s="1" t="s">
        <v>148</v>
      </c>
      <c r="D26" s="1" t="s">
        <v>149</v>
      </c>
      <c r="E26" s="1" t="s">
        <v>150</v>
      </c>
      <c r="F26" s="152"/>
      <c r="G26" s="155"/>
      <c r="H26" s="151" t="s">
        <v>72</v>
      </c>
      <c r="I26" s="241" t="s">
        <v>73</v>
      </c>
      <c r="J26" s="242"/>
      <c r="K26" s="242"/>
      <c r="L26" s="243"/>
    </row>
    <row r="27" spans="1:13" ht="27" customHeight="1">
      <c r="A27" s="248"/>
      <c r="B27" s="153">
        <v>1</v>
      </c>
      <c r="C27" s="163" t="s">
        <v>151</v>
      </c>
      <c r="D27" s="163" t="s">
        <v>152</v>
      </c>
      <c r="E27" s="163" t="s">
        <v>24</v>
      </c>
      <c r="F27" s="164" t="s">
        <v>153</v>
      </c>
      <c r="H27" s="151"/>
      <c r="I27" s="205"/>
      <c r="J27" s="205"/>
      <c r="K27" s="205"/>
      <c r="L27" s="205"/>
    </row>
    <row r="28" spans="1:13" ht="27" customHeight="1" thickBot="1">
      <c r="A28" s="248"/>
      <c r="B28" s="150">
        <v>2</v>
      </c>
      <c r="C28" s="1" t="s">
        <v>154</v>
      </c>
      <c r="D28" s="1" t="s">
        <v>155</v>
      </c>
      <c r="E28" s="1" t="s">
        <v>6</v>
      </c>
    </row>
    <row r="29" spans="1:13" ht="27" customHeight="1">
      <c r="A29" s="248"/>
      <c r="B29" s="150">
        <v>3</v>
      </c>
      <c r="C29" s="1" t="s">
        <v>156</v>
      </c>
      <c r="D29" s="1" t="s">
        <v>157</v>
      </c>
      <c r="E29" s="1" t="s">
        <v>158</v>
      </c>
      <c r="F29" s="152"/>
      <c r="H29" s="213" t="s">
        <v>74</v>
      </c>
      <c r="I29" s="210" t="s">
        <v>159</v>
      </c>
      <c r="J29" s="211"/>
      <c r="K29" s="211"/>
      <c r="L29" s="212"/>
    </row>
    <row r="30" spans="1:13" ht="27" customHeight="1" thickBot="1">
      <c r="A30" s="248"/>
      <c r="B30" s="150">
        <v>4</v>
      </c>
      <c r="C30" s="1" t="s">
        <v>160</v>
      </c>
      <c r="D30" s="1" t="s">
        <v>161</v>
      </c>
      <c r="E30" s="1" t="s">
        <v>4</v>
      </c>
      <c r="F30" s="152"/>
      <c r="H30" s="213"/>
      <c r="I30" s="206" t="s">
        <v>162</v>
      </c>
      <c r="J30" s="207"/>
      <c r="K30" s="207"/>
      <c r="L30" s="208"/>
    </row>
    <row r="31" spans="1:13" ht="27" customHeight="1">
      <c r="A31" s="248"/>
      <c r="B31" s="150">
        <v>5</v>
      </c>
      <c r="C31" s="1" t="s">
        <v>163</v>
      </c>
      <c r="D31" s="1" t="s">
        <v>164</v>
      </c>
      <c r="E31" s="1" t="s">
        <v>8</v>
      </c>
      <c r="F31" s="152"/>
      <c r="I31" s="209"/>
      <c r="J31" s="209"/>
      <c r="K31" s="209"/>
      <c r="L31" s="209"/>
    </row>
    <row r="32" spans="1:13" ht="27" customHeight="1">
      <c r="A32" s="248"/>
      <c r="B32" s="150">
        <v>6</v>
      </c>
      <c r="C32" s="1" t="s">
        <v>165</v>
      </c>
      <c r="D32" s="1" t="s">
        <v>166</v>
      </c>
      <c r="E32" s="1" t="s">
        <v>5</v>
      </c>
      <c r="F32" s="152"/>
      <c r="I32" s="252"/>
      <c r="J32" s="252"/>
      <c r="K32" s="252"/>
      <c r="L32" s="252"/>
    </row>
    <row r="33" spans="1:13" ht="27" customHeight="1">
      <c r="A33" s="248"/>
      <c r="B33" s="154">
        <v>7</v>
      </c>
      <c r="C33" s="1" t="s">
        <v>167</v>
      </c>
      <c r="D33" s="165" t="s">
        <v>168</v>
      </c>
      <c r="E33" s="1" t="s">
        <v>99</v>
      </c>
      <c r="F33" s="155"/>
      <c r="I33" s="253" t="s">
        <v>199</v>
      </c>
      <c r="J33" s="253"/>
      <c r="K33" s="253"/>
      <c r="L33" s="253"/>
      <c r="M33" s="5"/>
    </row>
    <row r="34" spans="1:13" ht="27" customHeight="1">
      <c r="A34" s="249"/>
      <c r="B34" s="154">
        <v>8</v>
      </c>
      <c r="C34" s="162" t="s">
        <v>169</v>
      </c>
      <c r="D34" s="162" t="s">
        <v>170</v>
      </c>
      <c r="E34" s="162" t="s">
        <v>171</v>
      </c>
      <c r="F34" s="166" t="s">
        <v>172</v>
      </c>
      <c r="G34" s="155"/>
      <c r="I34" s="253"/>
      <c r="J34" s="253"/>
      <c r="K34" s="253"/>
      <c r="L34" s="253"/>
      <c r="M34" s="5"/>
    </row>
    <row r="35" spans="1:13" ht="27" customHeight="1">
      <c r="A35" s="17"/>
      <c r="B35" s="17"/>
      <c r="C35" s="152"/>
      <c r="D35" s="152"/>
      <c r="E35" s="155"/>
      <c r="F35" s="155"/>
      <c r="G35" s="155"/>
      <c r="I35" s="149"/>
      <c r="J35" s="149"/>
      <c r="K35" s="149"/>
      <c r="L35" s="149"/>
      <c r="M35" s="5"/>
    </row>
    <row r="36" spans="1:13" ht="27" customHeight="1">
      <c r="A36" s="204" t="s">
        <v>9</v>
      </c>
      <c r="B36" s="1" t="s">
        <v>173</v>
      </c>
      <c r="C36" s="1"/>
      <c r="D36" s="155"/>
      <c r="E36" s="155"/>
      <c r="F36" s="155"/>
      <c r="G36" s="155"/>
      <c r="I36" s="149"/>
      <c r="J36" s="149"/>
      <c r="K36" s="149"/>
      <c r="L36" s="149"/>
    </row>
    <row r="37" spans="1:13" ht="27" customHeight="1">
      <c r="A37" s="204"/>
      <c r="B37" s="150">
        <v>1</v>
      </c>
      <c r="C37" s="167" t="s">
        <v>174</v>
      </c>
      <c r="D37" s="224" t="s">
        <v>175</v>
      </c>
      <c r="E37" s="155"/>
      <c r="F37" s="155"/>
      <c r="G37" s="155"/>
    </row>
    <row r="38" spans="1:13" ht="27" customHeight="1">
      <c r="A38" s="204"/>
      <c r="B38" s="150">
        <v>2</v>
      </c>
      <c r="C38" s="167" t="s">
        <v>176</v>
      </c>
      <c r="D38" s="225"/>
      <c r="E38" s="155"/>
      <c r="F38" s="155"/>
      <c r="G38" s="155"/>
    </row>
    <row r="39" spans="1:13" ht="27" customHeight="1">
      <c r="A39" s="204"/>
      <c r="B39" s="150">
        <v>3</v>
      </c>
      <c r="C39" s="1" t="s">
        <v>177</v>
      </c>
      <c r="D39" s="146"/>
      <c r="E39" s="155"/>
      <c r="F39" s="155"/>
      <c r="G39" s="155"/>
    </row>
    <row r="40" spans="1:13" ht="27" customHeight="1">
      <c r="A40" s="204"/>
      <c r="B40" s="150">
        <v>4</v>
      </c>
      <c r="C40" s="1" t="s">
        <v>178</v>
      </c>
      <c r="E40" s="155"/>
      <c r="F40" s="155"/>
      <c r="G40" s="155"/>
    </row>
    <row r="41" spans="1:13" ht="27" customHeight="1">
      <c r="A41" s="204"/>
      <c r="B41" s="150">
        <v>5</v>
      </c>
      <c r="C41" s="1" t="s">
        <v>179</v>
      </c>
      <c r="E41" s="155"/>
      <c r="F41" s="155"/>
      <c r="G41" s="155"/>
    </row>
    <row r="42" spans="1:13" ht="27" customHeight="1">
      <c r="A42" s="204"/>
      <c r="B42" s="150">
        <v>6</v>
      </c>
      <c r="C42" s="1" t="s">
        <v>180</v>
      </c>
      <c r="E42" s="155"/>
      <c r="F42" s="155"/>
      <c r="G42" s="155"/>
    </row>
    <row r="43" spans="1:13" ht="27" customHeight="1">
      <c r="A43" s="204"/>
      <c r="B43" s="150">
        <v>7</v>
      </c>
      <c r="C43" s="1" t="s">
        <v>181</v>
      </c>
      <c r="E43" s="155"/>
      <c r="F43" s="155"/>
      <c r="G43" s="155"/>
    </row>
  </sheetData>
  <mergeCells count="36">
    <mergeCell ref="H7:I7"/>
    <mergeCell ref="F7:G7"/>
    <mergeCell ref="A1:M1"/>
    <mergeCell ref="I26:L26"/>
    <mergeCell ref="A4:A14"/>
    <mergeCell ref="A16:A24"/>
    <mergeCell ref="A3:G3"/>
    <mergeCell ref="G5:H5"/>
    <mergeCell ref="G6:H6"/>
    <mergeCell ref="A26:A34"/>
    <mergeCell ref="I32:L32"/>
    <mergeCell ref="I33:L33"/>
    <mergeCell ref="E23:E24"/>
    <mergeCell ref="I34:L34"/>
    <mergeCell ref="I24:J24"/>
    <mergeCell ref="H8:K8"/>
    <mergeCell ref="D13:D14"/>
    <mergeCell ref="H20:K23"/>
    <mergeCell ref="D37:D38"/>
    <mergeCell ref="K15:K16"/>
    <mergeCell ref="H16:J16"/>
    <mergeCell ref="H17:J17"/>
    <mergeCell ref="H18:J18"/>
    <mergeCell ref="K18:K19"/>
    <mergeCell ref="H19:J19"/>
    <mergeCell ref="A36:A43"/>
    <mergeCell ref="I27:L27"/>
    <mergeCell ref="I30:L30"/>
    <mergeCell ref="I31:L31"/>
    <mergeCell ref="I29:L29"/>
    <mergeCell ref="H29:H30"/>
    <mergeCell ref="H9:K11"/>
    <mergeCell ref="H12:J12"/>
    <mergeCell ref="H13:J13"/>
    <mergeCell ref="H14:J14"/>
    <mergeCell ref="H15:J15"/>
  </mergeCells>
  <phoneticPr fontId="1"/>
  <pageMargins left="0.27559055118110237" right="0.19685039370078741" top="0.47244094488188981" bottom="0.35433070866141736" header="0.31496062992125984" footer="0.31496062992125984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A3" sqref="A3:I3"/>
    </sheetView>
  </sheetViews>
  <sheetFormatPr defaultRowHeight="21" customHeight="1"/>
  <cols>
    <col min="1" max="1" width="3.5" style="36" customWidth="1"/>
    <col min="2" max="2" width="12.5" style="33" customWidth="1"/>
    <col min="3" max="3" width="10.625" style="33" customWidth="1"/>
    <col min="4" max="4" width="8.75" style="33" customWidth="1"/>
    <col min="5" max="5" width="9" style="33"/>
    <col min="6" max="8" width="6.5" style="33" customWidth="1"/>
    <col min="9" max="9" width="8.75" style="33" customWidth="1"/>
    <col min="10" max="10" width="9" style="33" customWidth="1"/>
    <col min="11" max="11" width="13.5" style="33" customWidth="1"/>
    <col min="12" max="15" width="8" style="33" customWidth="1"/>
    <col min="16" max="16384" width="9" style="33"/>
  </cols>
  <sheetData>
    <row r="1" spans="1:15" ht="21" customHeight="1">
      <c r="A1" s="412" t="s">
        <v>190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 ht="21" customHeight="1">
      <c r="A2" s="411"/>
      <c r="B2" s="411"/>
      <c r="C2" s="411"/>
      <c r="D2" s="411"/>
      <c r="E2" s="411"/>
      <c r="F2" s="176"/>
      <c r="G2" s="34"/>
      <c r="H2" s="177" t="s">
        <v>187</v>
      </c>
      <c r="I2" s="178"/>
      <c r="J2" s="178"/>
      <c r="K2" s="178"/>
      <c r="L2" s="178"/>
      <c r="M2" s="178"/>
      <c r="N2" s="178"/>
    </row>
    <row r="3" spans="1:15" ht="21" customHeight="1">
      <c r="A3" s="415" t="s">
        <v>214</v>
      </c>
      <c r="B3" s="415"/>
      <c r="C3" s="415"/>
      <c r="D3" s="415"/>
      <c r="E3" s="415"/>
      <c r="F3" s="415"/>
      <c r="G3" s="415"/>
      <c r="H3" s="415"/>
      <c r="I3" s="415"/>
    </row>
    <row r="4" spans="1:15" ht="21" customHeight="1">
      <c r="A4" s="33"/>
      <c r="B4" s="35"/>
    </row>
    <row r="5" spans="1:15" ht="21" customHeight="1">
      <c r="A5" s="33"/>
      <c r="B5" s="35"/>
    </row>
    <row r="7" spans="1:15" ht="21" customHeight="1">
      <c r="A7" s="36" t="s">
        <v>182</v>
      </c>
      <c r="B7" s="37">
        <v>0.54513888888888895</v>
      </c>
      <c r="C7" s="38" t="s">
        <v>212</v>
      </c>
      <c r="D7" s="405" t="s">
        <v>188</v>
      </c>
      <c r="E7" s="406"/>
      <c r="F7" s="182">
        <v>0</v>
      </c>
      <c r="G7" s="40" t="s">
        <v>203</v>
      </c>
      <c r="H7" s="183">
        <v>3</v>
      </c>
      <c r="I7" s="407" t="s">
        <v>189</v>
      </c>
      <c r="J7" s="406"/>
      <c r="K7" s="35" t="s">
        <v>196</v>
      </c>
    </row>
    <row r="8" spans="1:15" ht="21" customHeight="1" thickBot="1">
      <c r="B8" s="42"/>
      <c r="C8" s="34"/>
      <c r="D8" s="43"/>
      <c r="E8" s="43"/>
      <c r="F8" s="43"/>
      <c r="G8" s="180" t="s">
        <v>204</v>
      </c>
      <c r="H8" s="40"/>
      <c r="I8" s="43"/>
      <c r="J8" s="43"/>
      <c r="K8" s="41"/>
    </row>
    <row r="9" spans="1:15" ht="21" customHeight="1" thickTop="1" thickBot="1">
      <c r="B9" s="42"/>
      <c r="C9" s="416" t="s">
        <v>205</v>
      </c>
      <c r="D9" s="417"/>
      <c r="E9" s="417"/>
      <c r="F9" s="417"/>
      <c r="G9" s="417"/>
      <c r="H9" s="417"/>
      <c r="I9" s="417"/>
      <c r="J9" s="417"/>
      <c r="K9" s="418"/>
    </row>
    <row r="10" spans="1:15" ht="21" customHeight="1" thickTop="1">
      <c r="B10" s="42"/>
      <c r="C10" s="34"/>
      <c r="D10" s="40"/>
      <c r="E10" s="40"/>
      <c r="F10" s="40"/>
      <c r="G10" s="40"/>
      <c r="H10" s="40"/>
      <c r="I10" s="40"/>
      <c r="J10" s="40"/>
      <c r="K10" s="41"/>
    </row>
    <row r="11" spans="1:15" ht="21" customHeight="1">
      <c r="A11" s="36" t="s">
        <v>206</v>
      </c>
      <c r="B11" s="37">
        <v>0.60416666666666663</v>
      </c>
      <c r="C11" s="45" t="s">
        <v>69</v>
      </c>
      <c r="D11" s="419" t="s">
        <v>207</v>
      </c>
      <c r="E11" s="406"/>
      <c r="F11" s="182">
        <v>5</v>
      </c>
      <c r="G11" s="40" t="s">
        <v>208</v>
      </c>
      <c r="H11" s="183">
        <v>0</v>
      </c>
      <c r="I11" s="46" t="s">
        <v>126</v>
      </c>
      <c r="J11" s="47" t="s">
        <v>71</v>
      </c>
      <c r="K11" s="41" t="s">
        <v>195</v>
      </c>
    </row>
    <row r="12" spans="1:15" ht="21" customHeight="1" thickBot="1">
      <c r="B12" s="42"/>
      <c r="C12" s="48"/>
      <c r="D12" s="43"/>
      <c r="E12" s="43"/>
      <c r="F12" s="43"/>
      <c r="G12" s="180" t="s">
        <v>209</v>
      </c>
      <c r="H12" s="40"/>
      <c r="I12" s="43"/>
      <c r="J12" s="43"/>
      <c r="K12" s="41"/>
      <c r="L12" s="44"/>
      <c r="M12" s="44"/>
      <c r="N12" s="44"/>
      <c r="O12" s="44"/>
    </row>
    <row r="13" spans="1:15" ht="21" customHeight="1" thickTop="1" thickBot="1">
      <c r="B13" s="42"/>
      <c r="C13" s="416" t="s">
        <v>210</v>
      </c>
      <c r="D13" s="417"/>
      <c r="E13" s="417"/>
      <c r="F13" s="417"/>
      <c r="G13" s="417"/>
      <c r="H13" s="417"/>
      <c r="I13" s="417"/>
      <c r="J13" s="417"/>
      <c r="K13" s="418"/>
      <c r="L13" s="34"/>
      <c r="M13" s="34"/>
      <c r="N13" s="92"/>
      <c r="O13" s="34"/>
    </row>
    <row r="14" spans="1:15" s="143" customFormat="1" ht="21" customHeight="1" thickTop="1">
      <c r="A14" s="92"/>
      <c r="B14" s="139"/>
      <c r="C14" s="140"/>
      <c r="D14" s="141"/>
      <c r="E14" s="39"/>
      <c r="F14" s="39"/>
      <c r="G14" s="39"/>
      <c r="H14" s="39"/>
      <c r="I14" s="39"/>
      <c r="J14" s="39"/>
      <c r="K14" s="142"/>
      <c r="L14" s="92"/>
      <c r="M14" s="92"/>
      <c r="N14" s="92"/>
      <c r="O14" s="92"/>
    </row>
    <row r="15" spans="1:15" s="143" customFormat="1" ht="21" customHeight="1">
      <c r="A15" s="92"/>
      <c r="B15" s="144"/>
      <c r="C15" s="140"/>
      <c r="D15" s="141"/>
      <c r="E15" s="39"/>
      <c r="F15" s="39"/>
      <c r="G15" s="39"/>
      <c r="H15" s="39"/>
      <c r="I15" s="141"/>
      <c r="J15" s="39"/>
      <c r="K15" s="145"/>
      <c r="L15" s="92"/>
      <c r="M15" s="92"/>
      <c r="N15" s="92"/>
      <c r="O15" s="92"/>
    </row>
    <row r="16" spans="1:15" ht="21" customHeight="1">
      <c r="B16" s="42"/>
      <c r="C16" s="34"/>
      <c r="D16" s="43"/>
      <c r="E16" s="43"/>
      <c r="F16" s="43"/>
      <c r="G16" s="40"/>
      <c r="H16" s="40"/>
      <c r="I16" s="43"/>
      <c r="J16" s="43"/>
      <c r="K16" s="41"/>
      <c r="L16" s="44"/>
      <c r="M16" s="44"/>
      <c r="N16" s="44"/>
      <c r="O16" s="44"/>
    </row>
  </sheetData>
  <mergeCells count="8">
    <mergeCell ref="C9:K9"/>
    <mergeCell ref="D11:E11"/>
    <mergeCell ref="C13:K13"/>
    <mergeCell ref="A1:O1"/>
    <mergeCell ref="A2:E2"/>
    <mergeCell ref="A3:I3"/>
    <mergeCell ref="D7:E7"/>
    <mergeCell ref="I7:J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3"/>
  <sheetViews>
    <sheetView view="pageBreakPreview" topLeftCell="A13" zoomScale="75" zoomScaleNormal="80" zoomScaleSheetLayoutView="75" workbookViewId="0">
      <selection activeCell="AW8" sqref="AW8"/>
    </sheetView>
  </sheetViews>
  <sheetFormatPr defaultRowHeight="13.5"/>
  <cols>
    <col min="1" max="2" width="10.375" style="32" customWidth="1"/>
    <col min="3" max="42" width="2.25" style="32" customWidth="1"/>
    <col min="43" max="47" width="7.625" style="32" customWidth="1"/>
    <col min="48" max="247" width="9" style="32"/>
    <col min="248" max="249" width="8.125" style="32" customWidth="1"/>
    <col min="250" max="289" width="3.25" style="32" customWidth="1"/>
    <col min="290" max="295" width="10" style="32" customWidth="1"/>
    <col min="296" max="296" width="26.125" style="32" customWidth="1"/>
    <col min="297" max="297" width="9" style="32"/>
    <col min="298" max="301" width="3.5" style="32" customWidth="1"/>
    <col min="302" max="503" width="9" style="32"/>
    <col min="504" max="505" width="8.125" style="32" customWidth="1"/>
    <col min="506" max="545" width="3.25" style="32" customWidth="1"/>
    <col min="546" max="551" width="10" style="32" customWidth="1"/>
    <col min="552" max="552" width="26.125" style="32" customWidth="1"/>
    <col min="553" max="553" width="9" style="32"/>
    <col min="554" max="557" width="3.5" style="32" customWidth="1"/>
    <col min="558" max="759" width="9" style="32"/>
    <col min="760" max="761" width="8.125" style="32" customWidth="1"/>
    <col min="762" max="801" width="3.25" style="32" customWidth="1"/>
    <col min="802" max="807" width="10" style="32" customWidth="1"/>
    <col min="808" max="808" width="26.125" style="32" customWidth="1"/>
    <col min="809" max="809" width="9" style="32"/>
    <col min="810" max="813" width="3.5" style="32" customWidth="1"/>
    <col min="814" max="1015" width="9" style="32"/>
    <col min="1016" max="1017" width="8.125" style="32" customWidth="1"/>
    <col min="1018" max="1057" width="3.25" style="32" customWidth="1"/>
    <col min="1058" max="1063" width="10" style="32" customWidth="1"/>
    <col min="1064" max="1064" width="26.125" style="32" customWidth="1"/>
    <col min="1065" max="1065" width="9" style="32"/>
    <col min="1066" max="1069" width="3.5" style="32" customWidth="1"/>
    <col min="1070" max="1271" width="9" style="32"/>
    <col min="1272" max="1273" width="8.125" style="32" customWidth="1"/>
    <col min="1274" max="1313" width="3.25" style="32" customWidth="1"/>
    <col min="1314" max="1319" width="10" style="32" customWidth="1"/>
    <col min="1320" max="1320" width="26.125" style="32" customWidth="1"/>
    <col min="1321" max="1321" width="9" style="32"/>
    <col min="1322" max="1325" width="3.5" style="32" customWidth="1"/>
    <col min="1326" max="1527" width="9" style="32"/>
    <col min="1528" max="1529" width="8.125" style="32" customWidth="1"/>
    <col min="1530" max="1569" width="3.25" style="32" customWidth="1"/>
    <col min="1570" max="1575" width="10" style="32" customWidth="1"/>
    <col min="1576" max="1576" width="26.125" style="32" customWidth="1"/>
    <col min="1577" max="1577" width="9" style="32"/>
    <col min="1578" max="1581" width="3.5" style="32" customWidth="1"/>
    <col min="1582" max="1783" width="9" style="32"/>
    <col min="1784" max="1785" width="8.125" style="32" customWidth="1"/>
    <col min="1786" max="1825" width="3.25" style="32" customWidth="1"/>
    <col min="1826" max="1831" width="10" style="32" customWidth="1"/>
    <col min="1832" max="1832" width="26.125" style="32" customWidth="1"/>
    <col min="1833" max="1833" width="9" style="32"/>
    <col min="1834" max="1837" width="3.5" style="32" customWidth="1"/>
    <col min="1838" max="2039" width="9" style="32"/>
    <col min="2040" max="2041" width="8.125" style="32" customWidth="1"/>
    <col min="2042" max="2081" width="3.25" style="32" customWidth="1"/>
    <col min="2082" max="2087" width="10" style="32" customWidth="1"/>
    <col min="2088" max="2088" width="26.125" style="32" customWidth="1"/>
    <col min="2089" max="2089" width="9" style="32"/>
    <col min="2090" max="2093" width="3.5" style="32" customWidth="1"/>
    <col min="2094" max="2295" width="9" style="32"/>
    <col min="2296" max="2297" width="8.125" style="32" customWidth="1"/>
    <col min="2298" max="2337" width="3.25" style="32" customWidth="1"/>
    <col min="2338" max="2343" width="10" style="32" customWidth="1"/>
    <col min="2344" max="2344" width="26.125" style="32" customWidth="1"/>
    <col min="2345" max="2345" width="9" style="32"/>
    <col min="2346" max="2349" width="3.5" style="32" customWidth="1"/>
    <col min="2350" max="2551" width="9" style="32"/>
    <col min="2552" max="2553" width="8.125" style="32" customWidth="1"/>
    <col min="2554" max="2593" width="3.25" style="32" customWidth="1"/>
    <col min="2594" max="2599" width="10" style="32" customWidth="1"/>
    <col min="2600" max="2600" width="26.125" style="32" customWidth="1"/>
    <col min="2601" max="2601" width="9" style="32"/>
    <col min="2602" max="2605" width="3.5" style="32" customWidth="1"/>
    <col min="2606" max="2807" width="9" style="32"/>
    <col min="2808" max="2809" width="8.125" style="32" customWidth="1"/>
    <col min="2810" max="2849" width="3.25" style="32" customWidth="1"/>
    <col min="2850" max="2855" width="10" style="32" customWidth="1"/>
    <col min="2856" max="2856" width="26.125" style="32" customWidth="1"/>
    <col min="2857" max="2857" width="9" style="32"/>
    <col min="2858" max="2861" width="3.5" style="32" customWidth="1"/>
    <col min="2862" max="3063" width="9" style="32"/>
    <col min="3064" max="3065" width="8.125" style="32" customWidth="1"/>
    <col min="3066" max="3105" width="3.25" style="32" customWidth="1"/>
    <col min="3106" max="3111" width="10" style="32" customWidth="1"/>
    <col min="3112" max="3112" width="26.125" style="32" customWidth="1"/>
    <col min="3113" max="3113" width="9" style="32"/>
    <col min="3114" max="3117" width="3.5" style="32" customWidth="1"/>
    <col min="3118" max="3319" width="9" style="32"/>
    <col min="3320" max="3321" width="8.125" style="32" customWidth="1"/>
    <col min="3322" max="3361" width="3.25" style="32" customWidth="1"/>
    <col min="3362" max="3367" width="10" style="32" customWidth="1"/>
    <col min="3368" max="3368" width="26.125" style="32" customWidth="1"/>
    <col min="3369" max="3369" width="9" style="32"/>
    <col min="3370" max="3373" width="3.5" style="32" customWidth="1"/>
    <col min="3374" max="3575" width="9" style="32"/>
    <col min="3576" max="3577" width="8.125" style="32" customWidth="1"/>
    <col min="3578" max="3617" width="3.25" style="32" customWidth="1"/>
    <col min="3618" max="3623" width="10" style="32" customWidth="1"/>
    <col min="3624" max="3624" width="26.125" style="32" customWidth="1"/>
    <col min="3625" max="3625" width="9" style="32"/>
    <col min="3626" max="3629" width="3.5" style="32" customWidth="1"/>
    <col min="3630" max="3831" width="9" style="32"/>
    <col min="3832" max="3833" width="8.125" style="32" customWidth="1"/>
    <col min="3834" max="3873" width="3.25" style="32" customWidth="1"/>
    <col min="3874" max="3879" width="10" style="32" customWidth="1"/>
    <col min="3880" max="3880" width="26.125" style="32" customWidth="1"/>
    <col min="3881" max="3881" width="9" style="32"/>
    <col min="3882" max="3885" width="3.5" style="32" customWidth="1"/>
    <col min="3886" max="4087" width="9" style="32"/>
    <col min="4088" max="4089" width="8.125" style="32" customWidth="1"/>
    <col min="4090" max="4129" width="3.25" style="32" customWidth="1"/>
    <col min="4130" max="4135" width="10" style="32" customWidth="1"/>
    <col min="4136" max="4136" width="26.125" style="32" customWidth="1"/>
    <col min="4137" max="4137" width="9" style="32"/>
    <col min="4138" max="4141" width="3.5" style="32" customWidth="1"/>
    <col min="4142" max="4343" width="9" style="32"/>
    <col min="4344" max="4345" width="8.125" style="32" customWidth="1"/>
    <col min="4346" max="4385" width="3.25" style="32" customWidth="1"/>
    <col min="4386" max="4391" width="10" style="32" customWidth="1"/>
    <col min="4392" max="4392" width="26.125" style="32" customWidth="1"/>
    <col min="4393" max="4393" width="9" style="32"/>
    <col min="4394" max="4397" width="3.5" style="32" customWidth="1"/>
    <col min="4398" max="4599" width="9" style="32"/>
    <col min="4600" max="4601" width="8.125" style="32" customWidth="1"/>
    <col min="4602" max="4641" width="3.25" style="32" customWidth="1"/>
    <col min="4642" max="4647" width="10" style="32" customWidth="1"/>
    <col min="4648" max="4648" width="26.125" style="32" customWidth="1"/>
    <col min="4649" max="4649" width="9" style="32"/>
    <col min="4650" max="4653" width="3.5" style="32" customWidth="1"/>
    <col min="4654" max="4855" width="9" style="32"/>
    <col min="4856" max="4857" width="8.125" style="32" customWidth="1"/>
    <col min="4858" max="4897" width="3.25" style="32" customWidth="1"/>
    <col min="4898" max="4903" width="10" style="32" customWidth="1"/>
    <col min="4904" max="4904" width="26.125" style="32" customWidth="1"/>
    <col min="4905" max="4905" width="9" style="32"/>
    <col min="4906" max="4909" width="3.5" style="32" customWidth="1"/>
    <col min="4910" max="5111" width="9" style="32"/>
    <col min="5112" max="5113" width="8.125" style="32" customWidth="1"/>
    <col min="5114" max="5153" width="3.25" style="32" customWidth="1"/>
    <col min="5154" max="5159" width="10" style="32" customWidth="1"/>
    <col min="5160" max="5160" width="26.125" style="32" customWidth="1"/>
    <col min="5161" max="5161" width="9" style="32"/>
    <col min="5162" max="5165" width="3.5" style="32" customWidth="1"/>
    <col min="5166" max="5367" width="9" style="32"/>
    <col min="5368" max="5369" width="8.125" style="32" customWidth="1"/>
    <col min="5370" max="5409" width="3.25" style="32" customWidth="1"/>
    <col min="5410" max="5415" width="10" style="32" customWidth="1"/>
    <col min="5416" max="5416" width="26.125" style="32" customWidth="1"/>
    <col min="5417" max="5417" width="9" style="32"/>
    <col min="5418" max="5421" width="3.5" style="32" customWidth="1"/>
    <col min="5422" max="5623" width="9" style="32"/>
    <col min="5624" max="5625" width="8.125" style="32" customWidth="1"/>
    <col min="5626" max="5665" width="3.25" style="32" customWidth="1"/>
    <col min="5666" max="5671" width="10" style="32" customWidth="1"/>
    <col min="5672" max="5672" width="26.125" style="32" customWidth="1"/>
    <col min="5673" max="5673" width="9" style="32"/>
    <col min="5674" max="5677" width="3.5" style="32" customWidth="1"/>
    <col min="5678" max="5879" width="9" style="32"/>
    <col min="5880" max="5881" width="8.125" style="32" customWidth="1"/>
    <col min="5882" max="5921" width="3.25" style="32" customWidth="1"/>
    <col min="5922" max="5927" width="10" style="32" customWidth="1"/>
    <col min="5928" max="5928" width="26.125" style="32" customWidth="1"/>
    <col min="5929" max="5929" width="9" style="32"/>
    <col min="5930" max="5933" width="3.5" style="32" customWidth="1"/>
    <col min="5934" max="6135" width="9" style="32"/>
    <col min="6136" max="6137" width="8.125" style="32" customWidth="1"/>
    <col min="6138" max="6177" width="3.25" style="32" customWidth="1"/>
    <col min="6178" max="6183" width="10" style="32" customWidth="1"/>
    <col min="6184" max="6184" width="26.125" style="32" customWidth="1"/>
    <col min="6185" max="6185" width="9" style="32"/>
    <col min="6186" max="6189" width="3.5" style="32" customWidth="1"/>
    <col min="6190" max="6391" width="9" style="32"/>
    <col min="6392" max="6393" width="8.125" style="32" customWidth="1"/>
    <col min="6394" max="6433" width="3.25" style="32" customWidth="1"/>
    <col min="6434" max="6439" width="10" style="32" customWidth="1"/>
    <col min="6440" max="6440" width="26.125" style="32" customWidth="1"/>
    <col min="6441" max="6441" width="9" style="32"/>
    <col min="6442" max="6445" width="3.5" style="32" customWidth="1"/>
    <col min="6446" max="6647" width="9" style="32"/>
    <col min="6648" max="6649" width="8.125" style="32" customWidth="1"/>
    <col min="6650" max="6689" width="3.25" style="32" customWidth="1"/>
    <col min="6690" max="6695" width="10" style="32" customWidth="1"/>
    <col min="6696" max="6696" width="26.125" style="32" customWidth="1"/>
    <col min="6697" max="6697" width="9" style="32"/>
    <col min="6698" max="6701" width="3.5" style="32" customWidth="1"/>
    <col min="6702" max="6903" width="9" style="32"/>
    <col min="6904" max="6905" width="8.125" style="32" customWidth="1"/>
    <col min="6906" max="6945" width="3.25" style="32" customWidth="1"/>
    <col min="6946" max="6951" width="10" style="32" customWidth="1"/>
    <col min="6952" max="6952" width="26.125" style="32" customWidth="1"/>
    <col min="6953" max="6953" width="9" style="32"/>
    <col min="6954" max="6957" width="3.5" style="32" customWidth="1"/>
    <col min="6958" max="7159" width="9" style="32"/>
    <col min="7160" max="7161" width="8.125" style="32" customWidth="1"/>
    <col min="7162" max="7201" width="3.25" style="32" customWidth="1"/>
    <col min="7202" max="7207" width="10" style="32" customWidth="1"/>
    <col min="7208" max="7208" width="26.125" style="32" customWidth="1"/>
    <col min="7209" max="7209" width="9" style="32"/>
    <col min="7210" max="7213" width="3.5" style="32" customWidth="1"/>
    <col min="7214" max="7415" width="9" style="32"/>
    <col min="7416" max="7417" width="8.125" style="32" customWidth="1"/>
    <col min="7418" max="7457" width="3.25" style="32" customWidth="1"/>
    <col min="7458" max="7463" width="10" style="32" customWidth="1"/>
    <col min="7464" max="7464" width="26.125" style="32" customWidth="1"/>
    <col min="7465" max="7465" width="9" style="32"/>
    <col min="7466" max="7469" width="3.5" style="32" customWidth="1"/>
    <col min="7470" max="7671" width="9" style="32"/>
    <col min="7672" max="7673" width="8.125" style="32" customWidth="1"/>
    <col min="7674" max="7713" width="3.25" style="32" customWidth="1"/>
    <col min="7714" max="7719" width="10" style="32" customWidth="1"/>
    <col min="7720" max="7720" width="26.125" style="32" customWidth="1"/>
    <col min="7721" max="7721" width="9" style="32"/>
    <col min="7722" max="7725" width="3.5" style="32" customWidth="1"/>
    <col min="7726" max="7927" width="9" style="32"/>
    <col min="7928" max="7929" width="8.125" style="32" customWidth="1"/>
    <col min="7930" max="7969" width="3.25" style="32" customWidth="1"/>
    <col min="7970" max="7975" width="10" style="32" customWidth="1"/>
    <col min="7976" max="7976" width="26.125" style="32" customWidth="1"/>
    <col min="7977" max="7977" width="9" style="32"/>
    <col min="7978" max="7981" width="3.5" style="32" customWidth="1"/>
    <col min="7982" max="8183" width="9" style="32"/>
    <col min="8184" max="8185" width="8.125" style="32" customWidth="1"/>
    <col min="8186" max="8225" width="3.25" style="32" customWidth="1"/>
    <col min="8226" max="8231" width="10" style="32" customWidth="1"/>
    <col min="8232" max="8232" width="26.125" style="32" customWidth="1"/>
    <col min="8233" max="8233" width="9" style="32"/>
    <col min="8234" max="8237" width="3.5" style="32" customWidth="1"/>
    <col min="8238" max="8439" width="9" style="32"/>
    <col min="8440" max="8441" width="8.125" style="32" customWidth="1"/>
    <col min="8442" max="8481" width="3.25" style="32" customWidth="1"/>
    <col min="8482" max="8487" width="10" style="32" customWidth="1"/>
    <col min="8488" max="8488" width="26.125" style="32" customWidth="1"/>
    <col min="8489" max="8489" width="9" style="32"/>
    <col min="8490" max="8493" width="3.5" style="32" customWidth="1"/>
    <col min="8494" max="8695" width="9" style="32"/>
    <col min="8696" max="8697" width="8.125" style="32" customWidth="1"/>
    <col min="8698" max="8737" width="3.25" style="32" customWidth="1"/>
    <col min="8738" max="8743" width="10" style="32" customWidth="1"/>
    <col min="8744" max="8744" width="26.125" style="32" customWidth="1"/>
    <col min="8745" max="8745" width="9" style="32"/>
    <col min="8746" max="8749" width="3.5" style="32" customWidth="1"/>
    <col min="8750" max="8951" width="9" style="32"/>
    <col min="8952" max="8953" width="8.125" style="32" customWidth="1"/>
    <col min="8954" max="8993" width="3.25" style="32" customWidth="1"/>
    <col min="8994" max="8999" width="10" style="32" customWidth="1"/>
    <col min="9000" max="9000" width="26.125" style="32" customWidth="1"/>
    <col min="9001" max="9001" width="9" style="32"/>
    <col min="9002" max="9005" width="3.5" style="32" customWidth="1"/>
    <col min="9006" max="9207" width="9" style="32"/>
    <col min="9208" max="9209" width="8.125" style="32" customWidth="1"/>
    <col min="9210" max="9249" width="3.25" style="32" customWidth="1"/>
    <col min="9250" max="9255" width="10" style="32" customWidth="1"/>
    <col min="9256" max="9256" width="26.125" style="32" customWidth="1"/>
    <col min="9257" max="9257" width="9" style="32"/>
    <col min="9258" max="9261" width="3.5" style="32" customWidth="1"/>
    <col min="9262" max="9463" width="9" style="32"/>
    <col min="9464" max="9465" width="8.125" style="32" customWidth="1"/>
    <col min="9466" max="9505" width="3.25" style="32" customWidth="1"/>
    <col min="9506" max="9511" width="10" style="32" customWidth="1"/>
    <col min="9512" max="9512" width="26.125" style="32" customWidth="1"/>
    <col min="9513" max="9513" width="9" style="32"/>
    <col min="9514" max="9517" width="3.5" style="32" customWidth="1"/>
    <col min="9518" max="9719" width="9" style="32"/>
    <col min="9720" max="9721" width="8.125" style="32" customWidth="1"/>
    <col min="9722" max="9761" width="3.25" style="32" customWidth="1"/>
    <col min="9762" max="9767" width="10" style="32" customWidth="1"/>
    <col min="9768" max="9768" width="26.125" style="32" customWidth="1"/>
    <col min="9769" max="9769" width="9" style="32"/>
    <col min="9770" max="9773" width="3.5" style="32" customWidth="1"/>
    <col min="9774" max="9975" width="9" style="32"/>
    <col min="9976" max="9977" width="8.125" style="32" customWidth="1"/>
    <col min="9978" max="10017" width="3.25" style="32" customWidth="1"/>
    <col min="10018" max="10023" width="10" style="32" customWidth="1"/>
    <col min="10024" max="10024" width="26.125" style="32" customWidth="1"/>
    <col min="10025" max="10025" width="9" style="32"/>
    <col min="10026" max="10029" width="3.5" style="32" customWidth="1"/>
    <col min="10030" max="10231" width="9" style="32"/>
    <col min="10232" max="10233" width="8.125" style="32" customWidth="1"/>
    <col min="10234" max="10273" width="3.25" style="32" customWidth="1"/>
    <col min="10274" max="10279" width="10" style="32" customWidth="1"/>
    <col min="10280" max="10280" width="26.125" style="32" customWidth="1"/>
    <col min="10281" max="10281" width="9" style="32"/>
    <col min="10282" max="10285" width="3.5" style="32" customWidth="1"/>
    <col min="10286" max="10487" width="9" style="32"/>
    <col min="10488" max="10489" width="8.125" style="32" customWidth="1"/>
    <col min="10490" max="10529" width="3.25" style="32" customWidth="1"/>
    <col min="10530" max="10535" width="10" style="32" customWidth="1"/>
    <col min="10536" max="10536" width="26.125" style="32" customWidth="1"/>
    <col min="10537" max="10537" width="9" style="32"/>
    <col min="10538" max="10541" width="3.5" style="32" customWidth="1"/>
    <col min="10542" max="10743" width="9" style="32"/>
    <col min="10744" max="10745" width="8.125" style="32" customWidth="1"/>
    <col min="10746" max="10785" width="3.25" style="32" customWidth="1"/>
    <col min="10786" max="10791" width="10" style="32" customWidth="1"/>
    <col min="10792" max="10792" width="26.125" style="32" customWidth="1"/>
    <col min="10793" max="10793" width="9" style="32"/>
    <col min="10794" max="10797" width="3.5" style="32" customWidth="1"/>
    <col min="10798" max="10999" width="9" style="32"/>
    <col min="11000" max="11001" width="8.125" style="32" customWidth="1"/>
    <col min="11002" max="11041" width="3.25" style="32" customWidth="1"/>
    <col min="11042" max="11047" width="10" style="32" customWidth="1"/>
    <col min="11048" max="11048" width="26.125" style="32" customWidth="1"/>
    <col min="11049" max="11049" width="9" style="32"/>
    <col min="11050" max="11053" width="3.5" style="32" customWidth="1"/>
    <col min="11054" max="11255" width="9" style="32"/>
    <col min="11256" max="11257" width="8.125" style="32" customWidth="1"/>
    <col min="11258" max="11297" width="3.25" style="32" customWidth="1"/>
    <col min="11298" max="11303" width="10" style="32" customWidth="1"/>
    <col min="11304" max="11304" width="26.125" style="32" customWidth="1"/>
    <col min="11305" max="11305" width="9" style="32"/>
    <col min="11306" max="11309" width="3.5" style="32" customWidth="1"/>
    <col min="11310" max="11511" width="9" style="32"/>
    <col min="11512" max="11513" width="8.125" style="32" customWidth="1"/>
    <col min="11514" max="11553" width="3.25" style="32" customWidth="1"/>
    <col min="11554" max="11559" width="10" style="32" customWidth="1"/>
    <col min="11560" max="11560" width="26.125" style="32" customWidth="1"/>
    <col min="11561" max="11561" width="9" style="32"/>
    <col min="11562" max="11565" width="3.5" style="32" customWidth="1"/>
    <col min="11566" max="11767" width="9" style="32"/>
    <col min="11768" max="11769" width="8.125" style="32" customWidth="1"/>
    <col min="11770" max="11809" width="3.25" style="32" customWidth="1"/>
    <col min="11810" max="11815" width="10" style="32" customWidth="1"/>
    <col min="11816" max="11816" width="26.125" style="32" customWidth="1"/>
    <col min="11817" max="11817" width="9" style="32"/>
    <col min="11818" max="11821" width="3.5" style="32" customWidth="1"/>
    <col min="11822" max="12023" width="9" style="32"/>
    <col min="12024" max="12025" width="8.125" style="32" customWidth="1"/>
    <col min="12026" max="12065" width="3.25" style="32" customWidth="1"/>
    <col min="12066" max="12071" width="10" style="32" customWidth="1"/>
    <col min="12072" max="12072" width="26.125" style="32" customWidth="1"/>
    <col min="12073" max="12073" width="9" style="32"/>
    <col min="12074" max="12077" width="3.5" style="32" customWidth="1"/>
    <col min="12078" max="12279" width="9" style="32"/>
    <col min="12280" max="12281" width="8.125" style="32" customWidth="1"/>
    <col min="12282" max="12321" width="3.25" style="32" customWidth="1"/>
    <col min="12322" max="12327" width="10" style="32" customWidth="1"/>
    <col min="12328" max="12328" width="26.125" style="32" customWidth="1"/>
    <col min="12329" max="12329" width="9" style="32"/>
    <col min="12330" max="12333" width="3.5" style="32" customWidth="1"/>
    <col min="12334" max="12535" width="9" style="32"/>
    <col min="12536" max="12537" width="8.125" style="32" customWidth="1"/>
    <col min="12538" max="12577" width="3.25" style="32" customWidth="1"/>
    <col min="12578" max="12583" width="10" style="32" customWidth="1"/>
    <col min="12584" max="12584" width="26.125" style="32" customWidth="1"/>
    <col min="12585" max="12585" width="9" style="32"/>
    <col min="12586" max="12589" width="3.5" style="32" customWidth="1"/>
    <col min="12590" max="12791" width="9" style="32"/>
    <col min="12792" max="12793" width="8.125" style="32" customWidth="1"/>
    <col min="12794" max="12833" width="3.25" style="32" customWidth="1"/>
    <col min="12834" max="12839" width="10" style="32" customWidth="1"/>
    <col min="12840" max="12840" width="26.125" style="32" customWidth="1"/>
    <col min="12841" max="12841" width="9" style="32"/>
    <col min="12842" max="12845" width="3.5" style="32" customWidth="1"/>
    <col min="12846" max="13047" width="9" style="32"/>
    <col min="13048" max="13049" width="8.125" style="32" customWidth="1"/>
    <col min="13050" max="13089" width="3.25" style="32" customWidth="1"/>
    <col min="13090" max="13095" width="10" style="32" customWidth="1"/>
    <col min="13096" max="13096" width="26.125" style="32" customWidth="1"/>
    <col min="13097" max="13097" width="9" style="32"/>
    <col min="13098" max="13101" width="3.5" style="32" customWidth="1"/>
    <col min="13102" max="13303" width="9" style="32"/>
    <col min="13304" max="13305" width="8.125" style="32" customWidth="1"/>
    <col min="13306" max="13345" width="3.25" style="32" customWidth="1"/>
    <col min="13346" max="13351" width="10" style="32" customWidth="1"/>
    <col min="13352" max="13352" width="26.125" style="32" customWidth="1"/>
    <col min="13353" max="13353" width="9" style="32"/>
    <col min="13354" max="13357" width="3.5" style="32" customWidth="1"/>
    <col min="13358" max="13559" width="9" style="32"/>
    <col min="13560" max="13561" width="8.125" style="32" customWidth="1"/>
    <col min="13562" max="13601" width="3.25" style="32" customWidth="1"/>
    <col min="13602" max="13607" width="10" style="32" customWidth="1"/>
    <col min="13608" max="13608" width="26.125" style="32" customWidth="1"/>
    <col min="13609" max="13609" width="9" style="32"/>
    <col min="13610" max="13613" width="3.5" style="32" customWidth="1"/>
    <col min="13614" max="13815" width="9" style="32"/>
    <col min="13816" max="13817" width="8.125" style="32" customWidth="1"/>
    <col min="13818" max="13857" width="3.25" style="32" customWidth="1"/>
    <col min="13858" max="13863" width="10" style="32" customWidth="1"/>
    <col min="13864" max="13864" width="26.125" style="32" customWidth="1"/>
    <col min="13865" max="13865" width="9" style="32"/>
    <col min="13866" max="13869" width="3.5" style="32" customWidth="1"/>
    <col min="13870" max="14071" width="9" style="32"/>
    <col min="14072" max="14073" width="8.125" style="32" customWidth="1"/>
    <col min="14074" max="14113" width="3.25" style="32" customWidth="1"/>
    <col min="14114" max="14119" width="10" style="32" customWidth="1"/>
    <col min="14120" max="14120" width="26.125" style="32" customWidth="1"/>
    <col min="14121" max="14121" width="9" style="32"/>
    <col min="14122" max="14125" width="3.5" style="32" customWidth="1"/>
    <col min="14126" max="14327" width="9" style="32"/>
    <col min="14328" max="14329" width="8.125" style="32" customWidth="1"/>
    <col min="14330" max="14369" width="3.25" style="32" customWidth="1"/>
    <col min="14370" max="14375" width="10" style="32" customWidth="1"/>
    <col min="14376" max="14376" width="26.125" style="32" customWidth="1"/>
    <col min="14377" max="14377" width="9" style="32"/>
    <col min="14378" max="14381" width="3.5" style="32" customWidth="1"/>
    <col min="14382" max="14583" width="9" style="32"/>
    <col min="14584" max="14585" width="8.125" style="32" customWidth="1"/>
    <col min="14586" max="14625" width="3.25" style="32" customWidth="1"/>
    <col min="14626" max="14631" width="10" style="32" customWidth="1"/>
    <col min="14632" max="14632" width="26.125" style="32" customWidth="1"/>
    <col min="14633" max="14633" width="9" style="32"/>
    <col min="14634" max="14637" width="3.5" style="32" customWidth="1"/>
    <col min="14638" max="14839" width="9" style="32"/>
    <col min="14840" max="14841" width="8.125" style="32" customWidth="1"/>
    <col min="14842" max="14881" width="3.25" style="32" customWidth="1"/>
    <col min="14882" max="14887" width="10" style="32" customWidth="1"/>
    <col min="14888" max="14888" width="26.125" style="32" customWidth="1"/>
    <col min="14889" max="14889" width="9" style="32"/>
    <col min="14890" max="14893" width="3.5" style="32" customWidth="1"/>
    <col min="14894" max="15095" width="9" style="32"/>
    <col min="15096" max="15097" width="8.125" style="32" customWidth="1"/>
    <col min="15098" max="15137" width="3.25" style="32" customWidth="1"/>
    <col min="15138" max="15143" width="10" style="32" customWidth="1"/>
    <col min="15144" max="15144" width="26.125" style="32" customWidth="1"/>
    <col min="15145" max="15145" width="9" style="32"/>
    <col min="15146" max="15149" width="3.5" style="32" customWidth="1"/>
    <col min="15150" max="15351" width="9" style="32"/>
    <col min="15352" max="15353" width="8.125" style="32" customWidth="1"/>
    <col min="15354" max="15393" width="3.25" style="32" customWidth="1"/>
    <col min="15394" max="15399" width="10" style="32" customWidth="1"/>
    <col min="15400" max="15400" width="26.125" style="32" customWidth="1"/>
    <col min="15401" max="15401" width="9" style="32"/>
    <col min="15402" max="15405" width="3.5" style="32" customWidth="1"/>
    <col min="15406" max="15607" width="9" style="32"/>
    <col min="15608" max="15609" width="8.125" style="32" customWidth="1"/>
    <col min="15610" max="15649" width="3.25" style="32" customWidth="1"/>
    <col min="15650" max="15655" width="10" style="32" customWidth="1"/>
    <col min="15656" max="15656" width="26.125" style="32" customWidth="1"/>
    <col min="15657" max="15657" width="9" style="32"/>
    <col min="15658" max="15661" width="3.5" style="32" customWidth="1"/>
    <col min="15662" max="15863" width="9" style="32"/>
    <col min="15864" max="15865" width="8.125" style="32" customWidth="1"/>
    <col min="15866" max="15905" width="3.25" style="32" customWidth="1"/>
    <col min="15906" max="15911" width="10" style="32" customWidth="1"/>
    <col min="15912" max="15912" width="26.125" style="32" customWidth="1"/>
    <col min="15913" max="15913" width="9" style="32"/>
    <col min="15914" max="15917" width="3.5" style="32" customWidth="1"/>
    <col min="15918" max="16119" width="9" style="32"/>
    <col min="16120" max="16121" width="8.125" style="32" customWidth="1"/>
    <col min="16122" max="16161" width="3.25" style="32" customWidth="1"/>
    <col min="16162" max="16167" width="10" style="32" customWidth="1"/>
    <col min="16168" max="16168" width="26.125" style="32" customWidth="1"/>
    <col min="16169" max="16169" width="9" style="32"/>
    <col min="16170" max="16173" width="3.5" style="32" customWidth="1"/>
    <col min="16174" max="16384" width="9" style="32"/>
  </cols>
  <sheetData>
    <row r="1" spans="1:47" ht="33" thickBot="1">
      <c r="A1" s="279" t="s">
        <v>75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</row>
    <row r="2" spans="1:47" ht="27" customHeight="1">
      <c r="A2" s="93"/>
      <c r="B2" s="94" t="s">
        <v>11</v>
      </c>
      <c r="C2" s="289" t="str">
        <f>A4</f>
        <v>レインボー若狭</v>
      </c>
      <c r="D2" s="290"/>
      <c r="E2" s="290"/>
      <c r="F2" s="295"/>
      <c r="G2" s="289" t="str">
        <f>A6</f>
        <v>武生FC</v>
      </c>
      <c r="H2" s="290"/>
      <c r="I2" s="290"/>
      <c r="J2" s="295"/>
      <c r="K2" s="289" t="str">
        <f>A8</f>
        <v>福井中学校</v>
      </c>
      <c r="L2" s="290"/>
      <c r="M2" s="290"/>
      <c r="N2" s="295"/>
      <c r="O2" s="289" t="str">
        <f>A10</f>
        <v>丸岡中学校</v>
      </c>
      <c r="P2" s="290"/>
      <c r="Q2" s="290"/>
      <c r="R2" s="295"/>
      <c r="S2" s="289" t="str">
        <f>A12</f>
        <v>レアボーラTFC</v>
      </c>
      <c r="T2" s="290"/>
      <c r="U2" s="290"/>
      <c r="V2" s="295"/>
      <c r="W2" s="289" t="str">
        <f>A14</f>
        <v>坂井P丸岡Ⅱ</v>
      </c>
      <c r="X2" s="290"/>
      <c r="Y2" s="290"/>
      <c r="Z2" s="295"/>
      <c r="AA2" s="289" t="str">
        <f>A16</f>
        <v>福井ノース</v>
      </c>
      <c r="AB2" s="290"/>
      <c r="AC2" s="290"/>
      <c r="AD2" s="295"/>
      <c r="AE2" s="289" t="str">
        <f>A18</f>
        <v>芦原中学校</v>
      </c>
      <c r="AF2" s="290"/>
      <c r="AG2" s="290"/>
      <c r="AH2" s="295"/>
      <c r="AI2" s="289" t="str">
        <f>A20</f>
        <v>フェンテ大野</v>
      </c>
      <c r="AJ2" s="290"/>
      <c r="AK2" s="290"/>
      <c r="AL2" s="295"/>
      <c r="AM2" s="289" t="str">
        <f>A22</f>
        <v>金津中学校</v>
      </c>
      <c r="AN2" s="290"/>
      <c r="AO2" s="290"/>
      <c r="AP2" s="291"/>
      <c r="AQ2" s="287" t="s">
        <v>12</v>
      </c>
      <c r="AR2" s="285" t="s">
        <v>13</v>
      </c>
      <c r="AS2" s="285" t="s">
        <v>14</v>
      </c>
      <c r="AT2" s="283" t="s">
        <v>15</v>
      </c>
      <c r="AU2" s="281" t="s">
        <v>16</v>
      </c>
    </row>
    <row r="3" spans="1:47" ht="27" customHeight="1">
      <c r="A3" s="95" t="s">
        <v>17</v>
      </c>
      <c r="B3" s="96"/>
      <c r="C3" s="292"/>
      <c r="D3" s="293"/>
      <c r="E3" s="293"/>
      <c r="F3" s="296"/>
      <c r="G3" s="292"/>
      <c r="H3" s="293"/>
      <c r="I3" s="293"/>
      <c r="J3" s="296"/>
      <c r="K3" s="292"/>
      <c r="L3" s="293"/>
      <c r="M3" s="293"/>
      <c r="N3" s="296"/>
      <c r="O3" s="292"/>
      <c r="P3" s="293"/>
      <c r="Q3" s="293"/>
      <c r="R3" s="296"/>
      <c r="S3" s="292"/>
      <c r="T3" s="293"/>
      <c r="U3" s="293"/>
      <c r="V3" s="296"/>
      <c r="W3" s="292"/>
      <c r="X3" s="293"/>
      <c r="Y3" s="293"/>
      <c r="Z3" s="296"/>
      <c r="AA3" s="292"/>
      <c r="AB3" s="293"/>
      <c r="AC3" s="293"/>
      <c r="AD3" s="296"/>
      <c r="AE3" s="292"/>
      <c r="AF3" s="293"/>
      <c r="AG3" s="293"/>
      <c r="AH3" s="296"/>
      <c r="AI3" s="292"/>
      <c r="AJ3" s="293"/>
      <c r="AK3" s="293"/>
      <c r="AL3" s="296"/>
      <c r="AM3" s="292"/>
      <c r="AN3" s="293"/>
      <c r="AO3" s="293"/>
      <c r="AP3" s="294"/>
      <c r="AQ3" s="288"/>
      <c r="AR3" s="286"/>
      <c r="AS3" s="286"/>
      <c r="AT3" s="284"/>
      <c r="AU3" s="282"/>
    </row>
    <row r="4" spans="1:47" ht="27" customHeight="1">
      <c r="A4" s="260" t="s">
        <v>31</v>
      </c>
      <c r="B4" s="261"/>
      <c r="C4" s="18"/>
      <c r="D4" s="19"/>
      <c r="E4" s="19"/>
      <c r="F4" s="20"/>
      <c r="G4" s="18" t="str">
        <f t="shared" ref="G4:G19" si="0">IF(H4="","",IF(H4=J4,"△",IF(H4&gt;J4,"○","●")))</f>
        <v>△</v>
      </c>
      <c r="H4" s="19">
        <v>2</v>
      </c>
      <c r="I4" s="19" t="s">
        <v>18</v>
      </c>
      <c r="J4" s="20">
        <v>2</v>
      </c>
      <c r="K4" s="18" t="str">
        <f t="shared" ref="K4:K19" si="1">IF(L4="","",IF(L4=N4,"△",IF(L4&gt;N4,"○","●")))</f>
        <v>○</v>
      </c>
      <c r="L4" s="19">
        <v>4</v>
      </c>
      <c r="M4" s="19" t="s">
        <v>18</v>
      </c>
      <c r="N4" s="20">
        <v>1</v>
      </c>
      <c r="O4" s="18" t="str">
        <f t="shared" ref="O4:O19" si="2">IF(P4="","",IF(P4=R4,"△",IF(P4&gt;R4,"○","●")))</f>
        <v>●</v>
      </c>
      <c r="P4" s="19">
        <v>0</v>
      </c>
      <c r="Q4" s="19" t="s">
        <v>18</v>
      </c>
      <c r="R4" s="20">
        <v>3</v>
      </c>
      <c r="S4" s="18" t="str">
        <f t="shared" ref="S4:S19" si="3">IF(T4="","",IF(T4=V4,"△",IF(T4&gt;V4,"○","●")))</f>
        <v>○</v>
      </c>
      <c r="T4" s="19">
        <v>2</v>
      </c>
      <c r="U4" s="19" t="s">
        <v>18</v>
      </c>
      <c r="V4" s="20">
        <v>0</v>
      </c>
      <c r="W4" s="18" t="str">
        <f t="shared" ref="W4:W19" si="4">IF(X4="","",IF(X4=Z4,"△",IF(X4&gt;Z4,"○","●")))</f>
        <v>○</v>
      </c>
      <c r="X4" s="19">
        <v>2</v>
      </c>
      <c r="Y4" s="19" t="s">
        <v>18</v>
      </c>
      <c r="Z4" s="20">
        <v>1</v>
      </c>
      <c r="AA4" s="18" t="str">
        <f t="shared" ref="AA4:AA19" si="5">IF(AB4="","",IF(AB4=AD4,"△",IF(AB4&gt;AD4,"○","●")))</f>
        <v>○</v>
      </c>
      <c r="AB4" s="19">
        <v>2</v>
      </c>
      <c r="AC4" s="19" t="s">
        <v>18</v>
      </c>
      <c r="AD4" s="20">
        <v>0</v>
      </c>
      <c r="AE4" s="18" t="str">
        <f t="shared" ref="AE4:AE20" si="6">IF(AF4="","",IF(AF4=AH4,"△",IF(AF4&gt;AH4,"○","●")))</f>
        <v>○</v>
      </c>
      <c r="AF4" s="19">
        <v>2</v>
      </c>
      <c r="AG4" s="19" t="s">
        <v>42</v>
      </c>
      <c r="AH4" s="19">
        <v>0</v>
      </c>
      <c r="AI4" s="18" t="str">
        <f>IF(AJ4="","",IF(AJ4=AL4,"△",IF(AJ4&gt;AL4,"○","●")))</f>
        <v>○</v>
      </c>
      <c r="AJ4" s="19">
        <v>1</v>
      </c>
      <c r="AK4" s="19" t="s">
        <v>18</v>
      </c>
      <c r="AL4" s="20">
        <v>0</v>
      </c>
      <c r="AM4" s="76" t="str">
        <f>IF(AN4="","",IF(AN4=AP4,"△",IF(AN4&gt;AP4,"○","●")))</f>
        <v>△</v>
      </c>
      <c r="AN4" s="19">
        <v>0</v>
      </c>
      <c r="AO4" s="19" t="s">
        <v>18</v>
      </c>
      <c r="AP4" s="21">
        <v>0</v>
      </c>
      <c r="AQ4" s="264">
        <f>COUNTIF(C4:AP5,"○")*3+COUNTIF(C4:AP5,"△")</f>
        <v>32</v>
      </c>
      <c r="AR4" s="266">
        <f>D4+H4+L4+P4+T4+X4+AB4+AF4+D5+H5+L5+P5+T5+X5+AB5+AF5+AJ4+AJ5+AN4+AN5</f>
        <v>33</v>
      </c>
      <c r="AS4" s="268">
        <f>-(F4+J4+N4+R4+V4+Z4+AD4+AH4+F5+J5+N5+R5+V5+Z5+AD5+AH5+AL4+AL5+AP4+AP5)</f>
        <v>-18</v>
      </c>
      <c r="AT4" s="268">
        <f>AR4+AS4</f>
        <v>15</v>
      </c>
      <c r="AU4" s="277">
        <f>RANK(AQ4,$AQ$4:$AQ$23,0)</f>
        <v>4</v>
      </c>
    </row>
    <row r="5" spans="1:47" ht="27" customHeight="1">
      <c r="A5" s="270"/>
      <c r="B5" s="271"/>
      <c r="C5" s="22"/>
      <c r="D5" s="23"/>
      <c r="E5" s="24"/>
      <c r="F5" s="25"/>
      <c r="G5" s="26" t="str">
        <f t="shared" si="0"/>
        <v>●</v>
      </c>
      <c r="H5" s="23">
        <v>0</v>
      </c>
      <c r="I5" s="24" t="s">
        <v>18</v>
      </c>
      <c r="J5" s="25">
        <v>2</v>
      </c>
      <c r="K5" s="26" t="str">
        <f t="shared" si="1"/>
        <v>△</v>
      </c>
      <c r="L5" s="23">
        <v>2</v>
      </c>
      <c r="M5" s="24" t="s">
        <v>18</v>
      </c>
      <c r="N5" s="25">
        <v>2</v>
      </c>
      <c r="O5" s="26" t="str">
        <f t="shared" si="2"/>
        <v>○</v>
      </c>
      <c r="P5" s="23">
        <v>4</v>
      </c>
      <c r="Q5" s="24" t="s">
        <v>18</v>
      </c>
      <c r="R5" s="25">
        <v>1</v>
      </c>
      <c r="S5" s="26" t="str">
        <f t="shared" si="3"/>
        <v>△</v>
      </c>
      <c r="T5" s="23">
        <v>1</v>
      </c>
      <c r="U5" s="24" t="s">
        <v>18</v>
      </c>
      <c r="V5" s="25">
        <v>1</v>
      </c>
      <c r="W5" s="26" t="str">
        <f t="shared" si="4"/>
        <v>●</v>
      </c>
      <c r="X5" s="23">
        <v>0</v>
      </c>
      <c r="Y5" s="24" t="s">
        <v>18</v>
      </c>
      <c r="Z5" s="25">
        <v>1</v>
      </c>
      <c r="AA5" s="26" t="str">
        <f t="shared" si="5"/>
        <v>●</v>
      </c>
      <c r="AB5" s="23">
        <v>1</v>
      </c>
      <c r="AC5" s="24" t="s">
        <v>42</v>
      </c>
      <c r="AD5" s="25">
        <v>2</v>
      </c>
      <c r="AE5" s="26" t="str">
        <f t="shared" si="6"/>
        <v>○</v>
      </c>
      <c r="AF5" s="23">
        <v>6</v>
      </c>
      <c r="AG5" s="24" t="s">
        <v>18</v>
      </c>
      <c r="AH5" s="25">
        <v>1</v>
      </c>
      <c r="AI5" s="26" t="str">
        <f t="shared" ref="AI5:AI19" si="7">IF(AJ5="","",IF(AJ5=AL5,"△",IF(AJ5&gt;AL5,"○","●")))</f>
        <v>○</v>
      </c>
      <c r="AJ5" s="23">
        <v>4</v>
      </c>
      <c r="AK5" s="24" t="s">
        <v>18</v>
      </c>
      <c r="AL5" s="77">
        <v>1</v>
      </c>
      <c r="AM5" s="78" t="str">
        <f t="shared" ref="AM5:AM20" si="8">IF(AN5="","",IF(AN5=AP5,"△",IF(AN5&gt;AP5,"○","●")))</f>
        <v>△</v>
      </c>
      <c r="AN5" s="23">
        <v>0</v>
      </c>
      <c r="AO5" s="24" t="s">
        <v>18</v>
      </c>
      <c r="AP5" s="27">
        <v>0</v>
      </c>
      <c r="AQ5" s="265"/>
      <c r="AR5" s="267"/>
      <c r="AS5" s="269"/>
      <c r="AT5" s="269"/>
      <c r="AU5" s="258"/>
    </row>
    <row r="6" spans="1:47" ht="27" customHeight="1">
      <c r="A6" s="260" t="s">
        <v>32</v>
      </c>
      <c r="B6" s="261"/>
      <c r="C6" s="18" t="str">
        <f t="shared" ref="C6:C19" si="9">IF(D6="","",IF(D6=F6,"△",IF(D6&gt;F6,"○","●")))</f>
        <v>△</v>
      </c>
      <c r="D6" s="19">
        <v>2</v>
      </c>
      <c r="E6" s="19" t="s">
        <v>18</v>
      </c>
      <c r="F6" s="20">
        <v>2</v>
      </c>
      <c r="G6" s="18" t="str">
        <f t="shared" si="0"/>
        <v/>
      </c>
      <c r="H6" s="19"/>
      <c r="I6" s="19"/>
      <c r="J6" s="20"/>
      <c r="K6" s="18" t="str">
        <f t="shared" si="1"/>
        <v>○</v>
      </c>
      <c r="L6" s="19">
        <v>4</v>
      </c>
      <c r="M6" s="19" t="s">
        <v>18</v>
      </c>
      <c r="N6" s="20">
        <v>0</v>
      </c>
      <c r="O6" s="18" t="str">
        <f t="shared" si="2"/>
        <v>△</v>
      </c>
      <c r="P6" s="19">
        <v>2</v>
      </c>
      <c r="Q6" s="19" t="s">
        <v>18</v>
      </c>
      <c r="R6" s="20">
        <v>2</v>
      </c>
      <c r="S6" s="18" t="str">
        <f t="shared" si="3"/>
        <v>○</v>
      </c>
      <c r="T6" s="19">
        <v>6</v>
      </c>
      <c r="U6" s="19" t="s">
        <v>18</v>
      </c>
      <c r="V6" s="20">
        <v>0</v>
      </c>
      <c r="W6" s="18" t="str">
        <f t="shared" si="4"/>
        <v>○</v>
      </c>
      <c r="X6" s="19">
        <v>4</v>
      </c>
      <c r="Y6" s="19" t="s">
        <v>41</v>
      </c>
      <c r="Z6" s="20">
        <v>0</v>
      </c>
      <c r="AA6" s="18" t="str">
        <f t="shared" si="5"/>
        <v>○</v>
      </c>
      <c r="AB6" s="19">
        <v>6</v>
      </c>
      <c r="AC6" s="19" t="s">
        <v>41</v>
      </c>
      <c r="AD6" s="20">
        <v>1</v>
      </c>
      <c r="AE6" s="18" t="str">
        <f t="shared" si="6"/>
        <v>○</v>
      </c>
      <c r="AF6" s="19">
        <v>6</v>
      </c>
      <c r="AG6" s="19" t="s">
        <v>18</v>
      </c>
      <c r="AH6" s="19">
        <v>0</v>
      </c>
      <c r="AI6" s="18" t="str">
        <f t="shared" si="7"/>
        <v>○</v>
      </c>
      <c r="AJ6" s="19">
        <v>4</v>
      </c>
      <c r="AK6" s="19" t="s">
        <v>42</v>
      </c>
      <c r="AL6" s="20">
        <v>0</v>
      </c>
      <c r="AM6" s="76" t="str">
        <f t="shared" si="8"/>
        <v>△</v>
      </c>
      <c r="AN6" s="19">
        <v>1</v>
      </c>
      <c r="AO6" s="19" t="s">
        <v>18</v>
      </c>
      <c r="AP6" s="21">
        <v>1</v>
      </c>
      <c r="AQ6" s="264">
        <f>COUNTIF(C6:AP7,"○")*3+COUNTIF(C6:AP7,"△")</f>
        <v>48</v>
      </c>
      <c r="AR6" s="266">
        <f>D6+H6+L6+P6+T6+X6+AB6+AF6+D7+H7+L7+P7+T7+X7+AB7+AF7+AJ6+AJ7+AN6+AN7</f>
        <v>70</v>
      </c>
      <c r="AS6" s="268">
        <f>-(F6+J6+N6+R6+V6+Z6+AD6+AH6+F7+J7+N7+R7+V7+Z7+AD7+AH7+AL6+AL7+AP6+AP7)</f>
        <v>-12</v>
      </c>
      <c r="AT6" s="268">
        <f>AR6+AS6</f>
        <v>58</v>
      </c>
      <c r="AU6" s="277">
        <f>RANK(AQ6,$AQ$4:$AQ$23,0)</f>
        <v>1</v>
      </c>
    </row>
    <row r="7" spans="1:47" ht="27" customHeight="1">
      <c r="A7" s="262"/>
      <c r="B7" s="263"/>
      <c r="C7" s="26" t="str">
        <f t="shared" si="9"/>
        <v>○</v>
      </c>
      <c r="D7" s="23">
        <v>2</v>
      </c>
      <c r="E7" s="24" t="s">
        <v>18</v>
      </c>
      <c r="F7" s="25">
        <v>0</v>
      </c>
      <c r="G7" s="26" t="str">
        <f t="shared" si="0"/>
        <v/>
      </c>
      <c r="H7" s="23"/>
      <c r="I7" s="24"/>
      <c r="J7" s="25"/>
      <c r="K7" s="26" t="str">
        <f t="shared" si="1"/>
        <v>○</v>
      </c>
      <c r="L7" s="23">
        <v>3</v>
      </c>
      <c r="M7" s="24" t="s">
        <v>18</v>
      </c>
      <c r="N7" s="25">
        <v>1</v>
      </c>
      <c r="O7" s="26" t="str">
        <f t="shared" si="2"/>
        <v>○</v>
      </c>
      <c r="P7" s="23">
        <v>7</v>
      </c>
      <c r="Q7" s="24" t="s">
        <v>18</v>
      </c>
      <c r="R7" s="25">
        <v>1</v>
      </c>
      <c r="S7" s="26" t="str">
        <f t="shared" si="3"/>
        <v>○</v>
      </c>
      <c r="T7" s="23">
        <v>2</v>
      </c>
      <c r="U7" s="24" t="s">
        <v>18</v>
      </c>
      <c r="V7" s="25">
        <v>0</v>
      </c>
      <c r="W7" s="26" t="str">
        <f t="shared" si="4"/>
        <v>○</v>
      </c>
      <c r="X7" s="23">
        <v>2</v>
      </c>
      <c r="Y7" s="24" t="s">
        <v>18</v>
      </c>
      <c r="Z7" s="25">
        <v>1</v>
      </c>
      <c r="AA7" s="26" t="str">
        <f t="shared" si="5"/>
        <v>○</v>
      </c>
      <c r="AB7" s="23">
        <v>5</v>
      </c>
      <c r="AC7" s="24" t="s">
        <v>18</v>
      </c>
      <c r="AD7" s="25">
        <v>0</v>
      </c>
      <c r="AE7" s="26" t="str">
        <f t="shared" si="6"/>
        <v>○</v>
      </c>
      <c r="AF7" s="23">
        <v>7</v>
      </c>
      <c r="AG7" s="24" t="s">
        <v>42</v>
      </c>
      <c r="AH7" s="25">
        <v>0</v>
      </c>
      <c r="AI7" s="26" t="str">
        <f t="shared" si="7"/>
        <v>○</v>
      </c>
      <c r="AJ7" s="23">
        <v>4</v>
      </c>
      <c r="AK7" s="24" t="s">
        <v>18</v>
      </c>
      <c r="AL7" s="77">
        <v>1</v>
      </c>
      <c r="AM7" s="78" t="str">
        <f t="shared" si="8"/>
        <v>○</v>
      </c>
      <c r="AN7" s="23">
        <v>3</v>
      </c>
      <c r="AO7" s="24" t="s">
        <v>18</v>
      </c>
      <c r="AP7" s="27">
        <v>2</v>
      </c>
      <c r="AQ7" s="265"/>
      <c r="AR7" s="267"/>
      <c r="AS7" s="269"/>
      <c r="AT7" s="269"/>
      <c r="AU7" s="258"/>
    </row>
    <row r="8" spans="1:47" ht="27" customHeight="1">
      <c r="A8" s="270" t="s">
        <v>33</v>
      </c>
      <c r="B8" s="271"/>
      <c r="C8" s="18" t="str">
        <f t="shared" si="9"/>
        <v>●</v>
      </c>
      <c r="D8" s="19">
        <v>1</v>
      </c>
      <c r="E8" s="19" t="s">
        <v>18</v>
      </c>
      <c r="F8" s="20">
        <v>4</v>
      </c>
      <c r="G8" s="18" t="str">
        <f t="shared" si="0"/>
        <v>●</v>
      </c>
      <c r="H8" s="19">
        <v>0</v>
      </c>
      <c r="I8" s="19" t="s">
        <v>42</v>
      </c>
      <c r="J8" s="20">
        <v>4</v>
      </c>
      <c r="K8" s="18" t="str">
        <f t="shared" si="1"/>
        <v/>
      </c>
      <c r="L8" s="19"/>
      <c r="M8" s="19"/>
      <c r="N8" s="20"/>
      <c r="O8" s="18" t="str">
        <f t="shared" si="2"/>
        <v>●</v>
      </c>
      <c r="P8" s="19">
        <v>1</v>
      </c>
      <c r="Q8" s="19" t="s">
        <v>18</v>
      </c>
      <c r="R8" s="20">
        <v>2</v>
      </c>
      <c r="S8" s="18" t="str">
        <f t="shared" si="3"/>
        <v>○</v>
      </c>
      <c r="T8" s="19">
        <v>3</v>
      </c>
      <c r="U8" s="19" t="s">
        <v>18</v>
      </c>
      <c r="V8" s="20">
        <v>2</v>
      </c>
      <c r="W8" s="18" t="str">
        <f t="shared" si="4"/>
        <v>●</v>
      </c>
      <c r="X8" s="19">
        <v>2</v>
      </c>
      <c r="Y8" s="19" t="s">
        <v>18</v>
      </c>
      <c r="Z8" s="20">
        <v>3</v>
      </c>
      <c r="AA8" s="18" t="str">
        <f t="shared" si="5"/>
        <v>●</v>
      </c>
      <c r="AB8" s="19">
        <v>0</v>
      </c>
      <c r="AC8" s="19" t="s">
        <v>18</v>
      </c>
      <c r="AD8" s="20">
        <v>1</v>
      </c>
      <c r="AE8" s="18" t="str">
        <f t="shared" si="6"/>
        <v>○</v>
      </c>
      <c r="AF8" s="19">
        <v>2</v>
      </c>
      <c r="AG8" s="19" t="s">
        <v>18</v>
      </c>
      <c r="AH8" s="19">
        <v>1</v>
      </c>
      <c r="AI8" s="18" t="str">
        <f t="shared" si="7"/>
        <v>○</v>
      </c>
      <c r="AJ8" s="19">
        <v>2</v>
      </c>
      <c r="AK8" s="19" t="s">
        <v>18</v>
      </c>
      <c r="AL8" s="20">
        <v>1</v>
      </c>
      <c r="AM8" s="76" t="str">
        <f t="shared" si="8"/>
        <v>●</v>
      </c>
      <c r="AN8" s="19">
        <v>1</v>
      </c>
      <c r="AO8" s="19" t="s">
        <v>42</v>
      </c>
      <c r="AP8" s="21">
        <v>2</v>
      </c>
      <c r="AQ8" s="264">
        <f>COUNTIF(C8:AP9,"○")*3+COUNTIF(C8:AP9,"△")</f>
        <v>23</v>
      </c>
      <c r="AR8" s="266">
        <f>D8+H8+L8+P8+T8+X8+AB8+AF8+D9+H9+L9+P9+T9+X9+AB9+AF9+AJ8+AJ9+AN8+AN9</f>
        <v>31</v>
      </c>
      <c r="AS8" s="268">
        <f>-(F8+J8+N8+R8+V8+Z8+AD8+AH8+F9+J9+N9+R9+V9+Z9+AD9+AH9+AL8+AL9+AP8+AP9)</f>
        <v>-31</v>
      </c>
      <c r="AT8" s="268">
        <f>AR8+AS8</f>
        <v>0</v>
      </c>
      <c r="AU8" s="277">
        <f>RANK(AQ8,$AQ$4:$AQ$23,0)</f>
        <v>6</v>
      </c>
    </row>
    <row r="9" spans="1:47" ht="27" customHeight="1">
      <c r="A9" s="270"/>
      <c r="B9" s="271"/>
      <c r="C9" s="26" t="str">
        <f t="shared" si="9"/>
        <v>△</v>
      </c>
      <c r="D9" s="23">
        <v>2</v>
      </c>
      <c r="E9" s="24" t="s">
        <v>18</v>
      </c>
      <c r="F9" s="25">
        <v>2</v>
      </c>
      <c r="G9" s="26" t="str">
        <f t="shared" si="0"/>
        <v>●</v>
      </c>
      <c r="H9" s="23">
        <v>1</v>
      </c>
      <c r="I9" s="24" t="s">
        <v>42</v>
      </c>
      <c r="J9" s="25">
        <v>3</v>
      </c>
      <c r="K9" s="26" t="str">
        <f t="shared" si="1"/>
        <v/>
      </c>
      <c r="L9" s="23"/>
      <c r="M9" s="24"/>
      <c r="N9" s="25"/>
      <c r="O9" s="26" t="str">
        <f t="shared" si="2"/>
        <v>○</v>
      </c>
      <c r="P9" s="23">
        <v>3</v>
      </c>
      <c r="Q9" s="24" t="s">
        <v>42</v>
      </c>
      <c r="R9" s="25">
        <v>0</v>
      </c>
      <c r="S9" s="26" t="str">
        <f t="shared" si="3"/>
        <v>○</v>
      </c>
      <c r="T9" s="23">
        <v>2</v>
      </c>
      <c r="U9" s="24" t="s">
        <v>18</v>
      </c>
      <c r="V9" s="25">
        <v>0</v>
      </c>
      <c r="W9" s="26" t="str">
        <f t="shared" si="4"/>
        <v>●</v>
      </c>
      <c r="X9" s="23">
        <v>0</v>
      </c>
      <c r="Y9" s="24" t="s">
        <v>18</v>
      </c>
      <c r="Z9" s="25">
        <v>1</v>
      </c>
      <c r="AA9" s="26" t="str">
        <f t="shared" si="5"/>
        <v>○</v>
      </c>
      <c r="AB9" s="23">
        <v>5</v>
      </c>
      <c r="AC9" s="24" t="s">
        <v>18</v>
      </c>
      <c r="AD9" s="25">
        <v>0</v>
      </c>
      <c r="AE9" s="26" t="str">
        <f t="shared" si="6"/>
        <v>○</v>
      </c>
      <c r="AF9" s="23">
        <v>5</v>
      </c>
      <c r="AG9" s="24" t="s">
        <v>18</v>
      </c>
      <c r="AH9" s="25">
        <v>0</v>
      </c>
      <c r="AI9" s="26" t="str">
        <f t="shared" si="7"/>
        <v>△</v>
      </c>
      <c r="AJ9" s="23">
        <v>1</v>
      </c>
      <c r="AK9" s="24" t="s">
        <v>18</v>
      </c>
      <c r="AL9" s="77">
        <v>1</v>
      </c>
      <c r="AM9" s="78" t="str">
        <f t="shared" si="8"/>
        <v>●</v>
      </c>
      <c r="AN9" s="23">
        <v>0</v>
      </c>
      <c r="AO9" s="24" t="s">
        <v>18</v>
      </c>
      <c r="AP9" s="27">
        <v>4</v>
      </c>
      <c r="AQ9" s="265"/>
      <c r="AR9" s="267"/>
      <c r="AS9" s="269"/>
      <c r="AT9" s="269"/>
      <c r="AU9" s="258"/>
    </row>
    <row r="10" spans="1:47" ht="27" customHeight="1">
      <c r="A10" s="260" t="s">
        <v>34</v>
      </c>
      <c r="B10" s="261"/>
      <c r="C10" s="18" t="str">
        <f t="shared" si="9"/>
        <v>○</v>
      </c>
      <c r="D10" s="19">
        <v>3</v>
      </c>
      <c r="E10" s="19" t="s">
        <v>18</v>
      </c>
      <c r="F10" s="20">
        <v>0</v>
      </c>
      <c r="G10" s="18" t="str">
        <f t="shared" si="0"/>
        <v>△</v>
      </c>
      <c r="H10" s="19">
        <v>2</v>
      </c>
      <c r="I10" s="19" t="s">
        <v>18</v>
      </c>
      <c r="J10" s="20">
        <v>2</v>
      </c>
      <c r="K10" s="18" t="str">
        <f t="shared" si="1"/>
        <v>○</v>
      </c>
      <c r="L10" s="19">
        <v>2</v>
      </c>
      <c r="M10" s="19" t="s">
        <v>18</v>
      </c>
      <c r="N10" s="20">
        <v>1</v>
      </c>
      <c r="O10" s="18" t="str">
        <f t="shared" si="2"/>
        <v/>
      </c>
      <c r="P10" s="19"/>
      <c r="Q10" s="19"/>
      <c r="R10" s="20"/>
      <c r="S10" s="18" t="str">
        <f t="shared" si="3"/>
        <v>○</v>
      </c>
      <c r="T10" s="19">
        <v>2</v>
      </c>
      <c r="U10" s="19" t="s">
        <v>18</v>
      </c>
      <c r="V10" s="20">
        <v>1</v>
      </c>
      <c r="W10" s="18" t="str">
        <f t="shared" si="4"/>
        <v>○</v>
      </c>
      <c r="X10" s="19">
        <v>7</v>
      </c>
      <c r="Y10" s="19" t="s">
        <v>18</v>
      </c>
      <c r="Z10" s="20">
        <v>3</v>
      </c>
      <c r="AA10" s="18" t="str">
        <f t="shared" si="5"/>
        <v>○</v>
      </c>
      <c r="AB10" s="19">
        <v>5</v>
      </c>
      <c r="AC10" s="19" t="s">
        <v>18</v>
      </c>
      <c r="AD10" s="20">
        <v>2</v>
      </c>
      <c r="AE10" s="18" t="str">
        <f t="shared" si="6"/>
        <v>○</v>
      </c>
      <c r="AF10" s="19">
        <v>4</v>
      </c>
      <c r="AG10" s="19" t="s">
        <v>18</v>
      </c>
      <c r="AH10" s="19">
        <v>0</v>
      </c>
      <c r="AI10" s="18" t="str">
        <f t="shared" si="7"/>
        <v>○</v>
      </c>
      <c r="AJ10" s="19">
        <v>4</v>
      </c>
      <c r="AK10" s="19" t="s">
        <v>18</v>
      </c>
      <c r="AL10" s="20">
        <v>0</v>
      </c>
      <c r="AM10" s="76" t="str">
        <f t="shared" si="8"/>
        <v>●</v>
      </c>
      <c r="AN10" s="19">
        <v>1</v>
      </c>
      <c r="AO10" s="19" t="s">
        <v>42</v>
      </c>
      <c r="AP10" s="21">
        <v>2</v>
      </c>
      <c r="AQ10" s="264">
        <f>COUNTIF(C10:AP11,"○")*3+COUNTIF(C10:AP11,"△")</f>
        <v>40</v>
      </c>
      <c r="AR10" s="266">
        <f>D10+H10+L10+P10+T10+X10+AB10+AF10+D11+H11+L11+P11+T11+X11+AB11+AF11+AJ10+AJ11+AN10+AN11</f>
        <v>56</v>
      </c>
      <c r="AS10" s="268">
        <f>-(F10+J10+N10+R10+V10+Z10+AD10+AH10+F11+J11+N11+R11+V11+Z11+AD11+AH11+AL10+AL11+AP10+AP11)</f>
        <v>-38</v>
      </c>
      <c r="AT10" s="268">
        <f>AR10+AS10</f>
        <v>18</v>
      </c>
      <c r="AU10" s="277">
        <f>RANK(AQ10,$AQ$4:$AQ$23,0)</f>
        <v>2</v>
      </c>
    </row>
    <row r="11" spans="1:47" ht="27" customHeight="1">
      <c r="A11" s="262"/>
      <c r="B11" s="263"/>
      <c r="C11" s="26" t="str">
        <f t="shared" si="9"/>
        <v>●</v>
      </c>
      <c r="D11" s="23">
        <v>1</v>
      </c>
      <c r="E11" s="24" t="s">
        <v>42</v>
      </c>
      <c r="F11" s="25">
        <v>4</v>
      </c>
      <c r="G11" s="26" t="str">
        <f t="shared" si="0"/>
        <v>●</v>
      </c>
      <c r="H11" s="23">
        <v>1</v>
      </c>
      <c r="I11" s="24" t="s">
        <v>18</v>
      </c>
      <c r="J11" s="25">
        <v>7</v>
      </c>
      <c r="K11" s="26" t="str">
        <f t="shared" si="1"/>
        <v>●</v>
      </c>
      <c r="L11" s="23">
        <v>0</v>
      </c>
      <c r="M11" s="24" t="s">
        <v>18</v>
      </c>
      <c r="N11" s="25">
        <v>3</v>
      </c>
      <c r="O11" s="26" t="str">
        <f t="shared" si="2"/>
        <v/>
      </c>
      <c r="P11" s="23"/>
      <c r="Q11" s="24"/>
      <c r="R11" s="25"/>
      <c r="S11" s="26" t="str">
        <f t="shared" si="3"/>
        <v>○</v>
      </c>
      <c r="T11" s="23">
        <v>4</v>
      </c>
      <c r="U11" s="24" t="s">
        <v>18</v>
      </c>
      <c r="V11" s="25">
        <v>2</v>
      </c>
      <c r="W11" s="26" t="str">
        <f t="shared" si="4"/>
        <v>○</v>
      </c>
      <c r="X11" s="23">
        <v>4</v>
      </c>
      <c r="Y11" s="24" t="s">
        <v>18</v>
      </c>
      <c r="Z11" s="25">
        <v>3</v>
      </c>
      <c r="AA11" s="26" t="str">
        <f t="shared" si="5"/>
        <v>○</v>
      </c>
      <c r="AB11" s="23">
        <v>3</v>
      </c>
      <c r="AC11" s="24" t="s">
        <v>18</v>
      </c>
      <c r="AD11" s="25">
        <v>2</v>
      </c>
      <c r="AE11" s="26" t="str">
        <f t="shared" si="6"/>
        <v>○</v>
      </c>
      <c r="AF11" s="23">
        <v>6</v>
      </c>
      <c r="AG11" s="24" t="s">
        <v>41</v>
      </c>
      <c r="AH11" s="25">
        <v>3</v>
      </c>
      <c r="AI11" s="26" t="str">
        <f t="shared" si="7"/>
        <v>○</v>
      </c>
      <c r="AJ11" s="23">
        <v>4</v>
      </c>
      <c r="AK11" s="24" t="s">
        <v>18</v>
      </c>
      <c r="AL11" s="77">
        <v>2</v>
      </c>
      <c r="AM11" s="78" t="str">
        <f t="shared" si="8"/>
        <v>○</v>
      </c>
      <c r="AN11" s="23">
        <v>3</v>
      </c>
      <c r="AO11" s="24" t="s">
        <v>18</v>
      </c>
      <c r="AP11" s="27">
        <v>1</v>
      </c>
      <c r="AQ11" s="265"/>
      <c r="AR11" s="267"/>
      <c r="AS11" s="269"/>
      <c r="AT11" s="269"/>
      <c r="AU11" s="258"/>
    </row>
    <row r="12" spans="1:47" ht="27" customHeight="1">
      <c r="A12" s="270" t="s">
        <v>35</v>
      </c>
      <c r="B12" s="271"/>
      <c r="C12" s="18" t="str">
        <f t="shared" si="9"/>
        <v>●</v>
      </c>
      <c r="D12" s="19">
        <v>0</v>
      </c>
      <c r="E12" s="19" t="s">
        <v>18</v>
      </c>
      <c r="F12" s="20">
        <v>2</v>
      </c>
      <c r="G12" s="18" t="str">
        <f t="shared" si="0"/>
        <v>●</v>
      </c>
      <c r="H12" s="19">
        <v>0</v>
      </c>
      <c r="I12" s="19" t="s">
        <v>18</v>
      </c>
      <c r="J12" s="20">
        <v>6</v>
      </c>
      <c r="K12" s="18" t="str">
        <f t="shared" si="1"/>
        <v>●</v>
      </c>
      <c r="L12" s="19">
        <v>2</v>
      </c>
      <c r="M12" s="19" t="s">
        <v>42</v>
      </c>
      <c r="N12" s="20">
        <v>3</v>
      </c>
      <c r="O12" s="18" t="str">
        <f t="shared" si="2"/>
        <v>●</v>
      </c>
      <c r="P12" s="19">
        <v>1</v>
      </c>
      <c r="Q12" s="19" t="s">
        <v>18</v>
      </c>
      <c r="R12" s="20">
        <v>2</v>
      </c>
      <c r="S12" s="18" t="str">
        <f t="shared" si="3"/>
        <v/>
      </c>
      <c r="T12" s="19"/>
      <c r="U12" s="19"/>
      <c r="V12" s="20"/>
      <c r="W12" s="18" t="str">
        <f t="shared" si="4"/>
        <v>●</v>
      </c>
      <c r="X12" s="19">
        <v>0</v>
      </c>
      <c r="Y12" s="19" t="s">
        <v>18</v>
      </c>
      <c r="Z12" s="20">
        <v>4</v>
      </c>
      <c r="AA12" s="18" t="str">
        <f t="shared" si="5"/>
        <v>○</v>
      </c>
      <c r="AB12" s="19">
        <v>5</v>
      </c>
      <c r="AC12" s="19" t="s">
        <v>18</v>
      </c>
      <c r="AD12" s="20">
        <v>1</v>
      </c>
      <c r="AE12" s="18" t="str">
        <f t="shared" si="6"/>
        <v>○</v>
      </c>
      <c r="AF12" s="19">
        <v>6</v>
      </c>
      <c r="AG12" s="19" t="s">
        <v>18</v>
      </c>
      <c r="AH12" s="19">
        <v>2</v>
      </c>
      <c r="AI12" s="18" t="str">
        <f t="shared" si="7"/>
        <v>●</v>
      </c>
      <c r="AJ12" s="19">
        <v>2</v>
      </c>
      <c r="AK12" s="19" t="s">
        <v>42</v>
      </c>
      <c r="AL12" s="20">
        <v>3</v>
      </c>
      <c r="AM12" s="76" t="str">
        <f t="shared" si="8"/>
        <v>●</v>
      </c>
      <c r="AN12" s="19">
        <v>0</v>
      </c>
      <c r="AO12" s="19" t="s">
        <v>42</v>
      </c>
      <c r="AP12" s="21">
        <v>6</v>
      </c>
      <c r="AQ12" s="264">
        <f>COUNTIF(C12:AP13,"○")*3+COUNTIF(C12:AP13,"△")</f>
        <v>17</v>
      </c>
      <c r="AR12" s="266">
        <f>D12+H12+L12+P12+T12+X12+AB12+AF12+D13+H13+L13+P13+T13+X13+AB13+AF13+AJ12+AJ13+AN12+AN13</f>
        <v>32</v>
      </c>
      <c r="AS12" s="268">
        <f>-(F12+J12+N12+R12+V12+Z12+AD12+AH12+F13+J13+N13+R13+V13+Z13+AD13+AH13+AL12+AL13+AP12+AP13)</f>
        <v>-48</v>
      </c>
      <c r="AT12" s="268">
        <f>AR12+AS12</f>
        <v>-16</v>
      </c>
      <c r="AU12" s="277">
        <f>RANK(AQ12,$AQ$4:$AQ$23,0)</f>
        <v>8</v>
      </c>
    </row>
    <row r="13" spans="1:47" ht="27" customHeight="1">
      <c r="A13" s="270"/>
      <c r="B13" s="271"/>
      <c r="C13" s="26" t="str">
        <f t="shared" si="9"/>
        <v>△</v>
      </c>
      <c r="D13" s="23">
        <v>1</v>
      </c>
      <c r="E13" s="24" t="s">
        <v>18</v>
      </c>
      <c r="F13" s="25">
        <v>1</v>
      </c>
      <c r="G13" s="26" t="str">
        <f t="shared" si="0"/>
        <v>●</v>
      </c>
      <c r="H13" s="23">
        <v>0</v>
      </c>
      <c r="I13" s="24" t="s">
        <v>42</v>
      </c>
      <c r="J13" s="25">
        <v>2</v>
      </c>
      <c r="K13" s="26" t="str">
        <f t="shared" si="1"/>
        <v>●</v>
      </c>
      <c r="L13" s="23">
        <v>0</v>
      </c>
      <c r="M13" s="24" t="s">
        <v>18</v>
      </c>
      <c r="N13" s="25">
        <v>2</v>
      </c>
      <c r="O13" s="26" t="str">
        <f t="shared" si="2"/>
        <v>●</v>
      </c>
      <c r="P13" s="23">
        <v>2</v>
      </c>
      <c r="Q13" s="24" t="s">
        <v>18</v>
      </c>
      <c r="R13" s="25">
        <v>4</v>
      </c>
      <c r="S13" s="26" t="str">
        <f t="shared" si="3"/>
        <v/>
      </c>
      <c r="T13" s="23"/>
      <c r="U13" s="24"/>
      <c r="V13" s="25"/>
      <c r="W13" s="26" t="str">
        <f t="shared" si="4"/>
        <v>△</v>
      </c>
      <c r="X13" s="23">
        <v>1</v>
      </c>
      <c r="Y13" s="24" t="s">
        <v>42</v>
      </c>
      <c r="Z13" s="25">
        <v>1</v>
      </c>
      <c r="AA13" s="26" t="str">
        <f t="shared" si="5"/>
        <v>●</v>
      </c>
      <c r="AB13" s="23">
        <v>1</v>
      </c>
      <c r="AC13" s="24" t="s">
        <v>18</v>
      </c>
      <c r="AD13" s="25">
        <v>4</v>
      </c>
      <c r="AE13" s="26" t="str">
        <f t="shared" si="6"/>
        <v>○</v>
      </c>
      <c r="AF13" s="23">
        <v>4</v>
      </c>
      <c r="AG13" s="24" t="s">
        <v>18</v>
      </c>
      <c r="AH13" s="25">
        <v>3</v>
      </c>
      <c r="AI13" s="26" t="str">
        <f t="shared" si="7"/>
        <v>○</v>
      </c>
      <c r="AJ13" s="23">
        <v>3</v>
      </c>
      <c r="AK13" s="24" t="s">
        <v>18</v>
      </c>
      <c r="AL13" s="77">
        <v>2</v>
      </c>
      <c r="AM13" s="78" t="str">
        <f t="shared" si="8"/>
        <v>○</v>
      </c>
      <c r="AN13" s="23">
        <v>4</v>
      </c>
      <c r="AO13" s="24" t="s">
        <v>42</v>
      </c>
      <c r="AP13" s="27">
        <v>0</v>
      </c>
      <c r="AQ13" s="265"/>
      <c r="AR13" s="267"/>
      <c r="AS13" s="269"/>
      <c r="AT13" s="269"/>
      <c r="AU13" s="258"/>
    </row>
    <row r="14" spans="1:47" ht="27" customHeight="1">
      <c r="A14" s="260" t="s">
        <v>36</v>
      </c>
      <c r="B14" s="261"/>
      <c r="C14" s="18" t="str">
        <f t="shared" si="9"/>
        <v>●</v>
      </c>
      <c r="D14" s="19">
        <v>1</v>
      </c>
      <c r="E14" s="19" t="s">
        <v>18</v>
      </c>
      <c r="F14" s="20">
        <v>2</v>
      </c>
      <c r="G14" s="18" t="str">
        <f t="shared" si="0"/>
        <v>●</v>
      </c>
      <c r="H14" s="19">
        <v>0</v>
      </c>
      <c r="I14" s="19" t="s">
        <v>18</v>
      </c>
      <c r="J14" s="20">
        <v>4</v>
      </c>
      <c r="K14" s="18" t="str">
        <f t="shared" si="1"/>
        <v>○</v>
      </c>
      <c r="L14" s="19">
        <v>3</v>
      </c>
      <c r="M14" s="19" t="s">
        <v>18</v>
      </c>
      <c r="N14" s="20">
        <v>2</v>
      </c>
      <c r="O14" s="18" t="str">
        <f t="shared" si="2"/>
        <v>●</v>
      </c>
      <c r="P14" s="19">
        <v>3</v>
      </c>
      <c r="Q14" s="19" t="s">
        <v>42</v>
      </c>
      <c r="R14" s="20">
        <v>7</v>
      </c>
      <c r="S14" s="18" t="str">
        <f t="shared" si="3"/>
        <v>○</v>
      </c>
      <c r="T14" s="19">
        <v>4</v>
      </c>
      <c r="U14" s="19" t="s">
        <v>18</v>
      </c>
      <c r="V14" s="20">
        <v>0</v>
      </c>
      <c r="W14" s="18" t="str">
        <f t="shared" si="4"/>
        <v/>
      </c>
      <c r="X14" s="19"/>
      <c r="Y14" s="19"/>
      <c r="Z14" s="20"/>
      <c r="AA14" s="18" t="str">
        <f t="shared" si="5"/>
        <v>△</v>
      </c>
      <c r="AB14" s="19">
        <v>1</v>
      </c>
      <c r="AC14" s="19" t="s">
        <v>18</v>
      </c>
      <c r="AD14" s="20">
        <v>1</v>
      </c>
      <c r="AE14" s="18" t="str">
        <f t="shared" si="6"/>
        <v>●</v>
      </c>
      <c r="AF14" s="19">
        <v>1</v>
      </c>
      <c r="AG14" s="19" t="s">
        <v>18</v>
      </c>
      <c r="AH14" s="19">
        <v>2</v>
      </c>
      <c r="AI14" s="18" t="str">
        <f t="shared" si="7"/>
        <v>△</v>
      </c>
      <c r="AJ14" s="19">
        <v>2</v>
      </c>
      <c r="AK14" s="19" t="s">
        <v>18</v>
      </c>
      <c r="AL14" s="20">
        <v>2</v>
      </c>
      <c r="AM14" s="76" t="str">
        <f t="shared" si="8"/>
        <v>○</v>
      </c>
      <c r="AN14" s="19">
        <v>1</v>
      </c>
      <c r="AO14" s="19" t="s">
        <v>42</v>
      </c>
      <c r="AP14" s="21">
        <v>0</v>
      </c>
      <c r="AQ14" s="264">
        <f>COUNTIF(C14:AP15,"○")*3+COUNTIF(C14:AP15,"△")</f>
        <v>27</v>
      </c>
      <c r="AR14" s="266">
        <f>D14+H14+L14+P14+T14+X14+AB14+AF14+D15+H15+L15+P15+T15+X15+AB15+AF15+AJ14+AJ15+AN14+AN15</f>
        <v>33</v>
      </c>
      <c r="AS14" s="268">
        <f>-(F14+J14+N14+R14+V14+Z14+AD14+AH14+F15+J15+N15+R15+V15+Z15+AD15+AH15+AL14+AL15+AP14+AP15)</f>
        <v>-36</v>
      </c>
      <c r="AT14" s="268">
        <f>AR14+AS14</f>
        <v>-3</v>
      </c>
      <c r="AU14" s="277">
        <f>RANK(AQ14,$AQ$4:$AQ$23,0)</f>
        <v>5</v>
      </c>
    </row>
    <row r="15" spans="1:47" ht="27" customHeight="1">
      <c r="A15" s="262"/>
      <c r="B15" s="263"/>
      <c r="C15" s="26" t="str">
        <f t="shared" si="9"/>
        <v>○</v>
      </c>
      <c r="D15" s="23">
        <v>1</v>
      </c>
      <c r="E15" s="24" t="s">
        <v>18</v>
      </c>
      <c r="F15" s="25">
        <v>0</v>
      </c>
      <c r="G15" s="26" t="str">
        <f t="shared" si="0"/>
        <v>●</v>
      </c>
      <c r="H15" s="23">
        <v>1</v>
      </c>
      <c r="I15" s="24" t="s">
        <v>18</v>
      </c>
      <c r="J15" s="25">
        <v>2</v>
      </c>
      <c r="K15" s="26" t="str">
        <f t="shared" si="1"/>
        <v>○</v>
      </c>
      <c r="L15" s="23">
        <v>1</v>
      </c>
      <c r="M15" s="24" t="s">
        <v>18</v>
      </c>
      <c r="N15" s="25">
        <v>0</v>
      </c>
      <c r="O15" s="26" t="str">
        <f t="shared" si="2"/>
        <v>●</v>
      </c>
      <c r="P15" s="23">
        <v>3</v>
      </c>
      <c r="Q15" s="24" t="s">
        <v>18</v>
      </c>
      <c r="R15" s="25">
        <v>4</v>
      </c>
      <c r="S15" s="26" t="str">
        <f t="shared" si="3"/>
        <v>△</v>
      </c>
      <c r="T15" s="23">
        <v>1</v>
      </c>
      <c r="U15" s="24" t="s">
        <v>18</v>
      </c>
      <c r="V15" s="25">
        <v>1</v>
      </c>
      <c r="W15" s="26" t="str">
        <f t="shared" si="4"/>
        <v/>
      </c>
      <c r="X15" s="23"/>
      <c r="Y15" s="24"/>
      <c r="Z15" s="25"/>
      <c r="AA15" s="26" t="str">
        <f t="shared" si="5"/>
        <v>○</v>
      </c>
      <c r="AB15" s="23">
        <v>4</v>
      </c>
      <c r="AC15" s="24" t="s">
        <v>18</v>
      </c>
      <c r="AD15" s="25">
        <v>2</v>
      </c>
      <c r="AE15" s="26" t="str">
        <f t="shared" si="6"/>
        <v>○</v>
      </c>
      <c r="AF15" s="23">
        <v>2</v>
      </c>
      <c r="AG15" s="24" t="s">
        <v>41</v>
      </c>
      <c r="AH15" s="25">
        <v>1</v>
      </c>
      <c r="AI15" s="26" t="str">
        <f t="shared" si="7"/>
        <v>○</v>
      </c>
      <c r="AJ15" s="23">
        <v>3</v>
      </c>
      <c r="AK15" s="24" t="s">
        <v>18</v>
      </c>
      <c r="AL15" s="77">
        <v>0</v>
      </c>
      <c r="AM15" s="78" t="str">
        <f t="shared" si="8"/>
        <v>●</v>
      </c>
      <c r="AN15" s="23">
        <v>1</v>
      </c>
      <c r="AO15" s="24" t="s">
        <v>18</v>
      </c>
      <c r="AP15" s="27">
        <v>6</v>
      </c>
      <c r="AQ15" s="265"/>
      <c r="AR15" s="267"/>
      <c r="AS15" s="269"/>
      <c r="AT15" s="269"/>
      <c r="AU15" s="258"/>
    </row>
    <row r="16" spans="1:47" ht="27" customHeight="1">
      <c r="A16" s="270" t="s">
        <v>37</v>
      </c>
      <c r="B16" s="271"/>
      <c r="C16" s="18" t="str">
        <f t="shared" si="9"/>
        <v>●</v>
      </c>
      <c r="D16" s="19">
        <v>0</v>
      </c>
      <c r="E16" s="19" t="s">
        <v>18</v>
      </c>
      <c r="F16" s="20">
        <v>2</v>
      </c>
      <c r="G16" s="18" t="str">
        <f t="shared" si="0"/>
        <v>●</v>
      </c>
      <c r="H16" s="19">
        <v>1</v>
      </c>
      <c r="I16" s="19" t="s">
        <v>18</v>
      </c>
      <c r="J16" s="20">
        <v>6</v>
      </c>
      <c r="K16" s="18" t="str">
        <f t="shared" si="1"/>
        <v>○</v>
      </c>
      <c r="L16" s="19">
        <v>1</v>
      </c>
      <c r="M16" s="19" t="s">
        <v>18</v>
      </c>
      <c r="N16" s="20">
        <v>0</v>
      </c>
      <c r="O16" s="18" t="str">
        <f t="shared" si="2"/>
        <v>●</v>
      </c>
      <c r="P16" s="19">
        <v>2</v>
      </c>
      <c r="Q16" s="19" t="s">
        <v>42</v>
      </c>
      <c r="R16" s="20">
        <v>5</v>
      </c>
      <c r="S16" s="18" t="str">
        <f t="shared" si="3"/>
        <v>●</v>
      </c>
      <c r="T16" s="19">
        <v>1</v>
      </c>
      <c r="U16" s="19" t="s">
        <v>18</v>
      </c>
      <c r="V16" s="20">
        <v>5</v>
      </c>
      <c r="W16" s="18" t="str">
        <f t="shared" si="4"/>
        <v>△</v>
      </c>
      <c r="X16" s="19">
        <v>1</v>
      </c>
      <c r="Y16" s="19" t="s">
        <v>41</v>
      </c>
      <c r="Z16" s="20">
        <v>1</v>
      </c>
      <c r="AA16" s="18" t="str">
        <f t="shared" si="5"/>
        <v/>
      </c>
      <c r="AB16" s="19"/>
      <c r="AC16" s="19"/>
      <c r="AD16" s="20"/>
      <c r="AE16" s="18" t="str">
        <f t="shared" si="6"/>
        <v>○</v>
      </c>
      <c r="AF16" s="19">
        <v>6</v>
      </c>
      <c r="AG16" s="19" t="s">
        <v>18</v>
      </c>
      <c r="AH16" s="19">
        <v>0</v>
      </c>
      <c r="AI16" s="18" t="str">
        <f t="shared" si="7"/>
        <v>○</v>
      </c>
      <c r="AJ16" s="19">
        <v>4</v>
      </c>
      <c r="AK16" s="19" t="s">
        <v>42</v>
      </c>
      <c r="AL16" s="20">
        <v>3</v>
      </c>
      <c r="AM16" s="18" t="str">
        <f t="shared" si="8"/>
        <v>●</v>
      </c>
      <c r="AN16" s="19">
        <v>0</v>
      </c>
      <c r="AO16" s="19" t="s">
        <v>18</v>
      </c>
      <c r="AP16" s="21">
        <v>4</v>
      </c>
      <c r="AQ16" s="264">
        <f>COUNTIF(C16:AP17,"○")*3+COUNTIF(C16:AP17,"△")</f>
        <v>19</v>
      </c>
      <c r="AR16" s="266">
        <f>D16+H16+L16+P16+T16+X16+AB16+AF16+D17+H17+L17+P17+T17+X17+AB17+AF17+AJ16+AJ17+AN16+AN17</f>
        <v>31</v>
      </c>
      <c r="AS16" s="268">
        <f>-(F16+J16+N16+R16+V16+Z16+AD16+AH16+F17+J17+N17+R17+V17+Z17+AD17+AH17+AL16+AL17+AP16+AP17)</f>
        <v>-57</v>
      </c>
      <c r="AT16" s="268">
        <f>AR16+AS16</f>
        <v>-26</v>
      </c>
      <c r="AU16" s="277">
        <f>RANK(AQ16,$AQ$4:$AQ$23,0)</f>
        <v>7</v>
      </c>
    </row>
    <row r="17" spans="1:47" ht="27" customHeight="1">
      <c r="A17" s="270"/>
      <c r="B17" s="271"/>
      <c r="C17" s="26" t="str">
        <f t="shared" si="9"/>
        <v>○</v>
      </c>
      <c r="D17" s="23">
        <v>2</v>
      </c>
      <c r="E17" s="24" t="s">
        <v>18</v>
      </c>
      <c r="F17" s="25">
        <v>1</v>
      </c>
      <c r="G17" s="26" t="str">
        <f t="shared" si="0"/>
        <v>●</v>
      </c>
      <c r="H17" s="23">
        <v>0</v>
      </c>
      <c r="I17" s="24" t="s">
        <v>41</v>
      </c>
      <c r="J17" s="25">
        <v>5</v>
      </c>
      <c r="K17" s="26" t="str">
        <f t="shared" si="1"/>
        <v>●</v>
      </c>
      <c r="L17" s="23">
        <v>0</v>
      </c>
      <c r="M17" s="24" t="s">
        <v>18</v>
      </c>
      <c r="N17" s="25">
        <v>5</v>
      </c>
      <c r="O17" s="26" t="str">
        <f t="shared" si="2"/>
        <v>●</v>
      </c>
      <c r="P17" s="23">
        <v>2</v>
      </c>
      <c r="Q17" s="24" t="s">
        <v>18</v>
      </c>
      <c r="R17" s="25">
        <v>3</v>
      </c>
      <c r="S17" s="26" t="str">
        <f t="shared" si="3"/>
        <v>○</v>
      </c>
      <c r="T17" s="23">
        <v>4</v>
      </c>
      <c r="U17" s="24" t="s">
        <v>18</v>
      </c>
      <c r="V17" s="25">
        <v>1</v>
      </c>
      <c r="W17" s="26" t="str">
        <f t="shared" si="4"/>
        <v>●</v>
      </c>
      <c r="X17" s="23">
        <v>2</v>
      </c>
      <c r="Y17" s="24" t="s">
        <v>18</v>
      </c>
      <c r="Z17" s="25">
        <v>4</v>
      </c>
      <c r="AA17" s="26" t="str">
        <f t="shared" si="5"/>
        <v/>
      </c>
      <c r="AB17" s="23"/>
      <c r="AC17" s="24"/>
      <c r="AD17" s="25"/>
      <c r="AE17" s="26" t="str">
        <f t="shared" si="6"/>
        <v>○</v>
      </c>
      <c r="AF17" s="23">
        <v>5</v>
      </c>
      <c r="AG17" s="24" t="s">
        <v>18</v>
      </c>
      <c r="AH17" s="25">
        <v>1</v>
      </c>
      <c r="AI17" s="26" t="str">
        <f t="shared" si="7"/>
        <v>●</v>
      </c>
      <c r="AJ17" s="23">
        <v>0</v>
      </c>
      <c r="AK17" s="24" t="s">
        <v>18</v>
      </c>
      <c r="AL17" s="77">
        <v>8</v>
      </c>
      <c r="AM17" s="78" t="str">
        <f t="shared" si="8"/>
        <v>●</v>
      </c>
      <c r="AN17" s="23">
        <v>0</v>
      </c>
      <c r="AO17" s="24" t="s">
        <v>42</v>
      </c>
      <c r="AP17" s="27">
        <v>3</v>
      </c>
      <c r="AQ17" s="265"/>
      <c r="AR17" s="267"/>
      <c r="AS17" s="269"/>
      <c r="AT17" s="269"/>
      <c r="AU17" s="258"/>
    </row>
    <row r="18" spans="1:47" ht="27" customHeight="1">
      <c r="A18" s="260" t="s">
        <v>38</v>
      </c>
      <c r="B18" s="261"/>
      <c r="C18" s="18" t="str">
        <f t="shared" si="9"/>
        <v>●</v>
      </c>
      <c r="D18" s="19">
        <v>0</v>
      </c>
      <c r="E18" s="19" t="s">
        <v>18</v>
      </c>
      <c r="F18" s="20">
        <v>2</v>
      </c>
      <c r="G18" s="18" t="str">
        <f t="shared" si="0"/>
        <v>●</v>
      </c>
      <c r="H18" s="19">
        <v>0</v>
      </c>
      <c r="I18" s="19" t="s">
        <v>18</v>
      </c>
      <c r="J18" s="20">
        <v>6</v>
      </c>
      <c r="K18" s="18" t="str">
        <f t="shared" si="1"/>
        <v>●</v>
      </c>
      <c r="L18" s="19">
        <v>1</v>
      </c>
      <c r="M18" s="19" t="s">
        <v>42</v>
      </c>
      <c r="N18" s="20">
        <v>2</v>
      </c>
      <c r="O18" s="18" t="str">
        <f t="shared" si="2"/>
        <v>●</v>
      </c>
      <c r="P18" s="19">
        <v>0</v>
      </c>
      <c r="Q18" s="19" t="s">
        <v>18</v>
      </c>
      <c r="R18" s="20">
        <v>4</v>
      </c>
      <c r="S18" s="18" t="str">
        <f t="shared" si="3"/>
        <v>●</v>
      </c>
      <c r="T18" s="19">
        <v>2</v>
      </c>
      <c r="U18" s="19" t="s">
        <v>42</v>
      </c>
      <c r="V18" s="20">
        <v>6</v>
      </c>
      <c r="W18" s="18" t="str">
        <f t="shared" si="4"/>
        <v>○</v>
      </c>
      <c r="X18" s="19">
        <v>2</v>
      </c>
      <c r="Y18" s="19" t="s">
        <v>42</v>
      </c>
      <c r="Z18" s="20">
        <v>1</v>
      </c>
      <c r="AA18" s="18" t="str">
        <f t="shared" si="5"/>
        <v>●</v>
      </c>
      <c r="AB18" s="19">
        <v>0</v>
      </c>
      <c r="AC18" s="19" t="s">
        <v>18</v>
      </c>
      <c r="AD18" s="20">
        <v>6</v>
      </c>
      <c r="AE18" s="18" t="str">
        <f t="shared" si="6"/>
        <v/>
      </c>
      <c r="AF18" s="19"/>
      <c r="AG18" s="19"/>
      <c r="AH18" s="19"/>
      <c r="AI18" s="18" t="str">
        <f>IF(AJ18="","",IF(AJ18=AL18,"△",IF(AJ18&gt;AL18,"○","●")))</f>
        <v>○</v>
      </c>
      <c r="AJ18" s="19">
        <v>4</v>
      </c>
      <c r="AK18" s="19" t="s">
        <v>18</v>
      </c>
      <c r="AL18" s="20">
        <v>1</v>
      </c>
      <c r="AM18" s="18" t="str">
        <f t="shared" si="8"/>
        <v>●</v>
      </c>
      <c r="AN18" s="19">
        <v>0</v>
      </c>
      <c r="AO18" s="19" t="s">
        <v>42</v>
      </c>
      <c r="AP18" s="21">
        <v>4</v>
      </c>
      <c r="AQ18" s="264">
        <f>COUNTIF(C18:AP19,"○")*3+COUNTIF(C18:AP19,"△")</f>
        <v>12</v>
      </c>
      <c r="AR18" s="266">
        <f>D18+H18+L18+P18+T18+X18+AB18+AF18+D19+H19+L19+P19+T19+X19+AB19+AF19+AJ18+AJ19+AN18+AN19</f>
        <v>22</v>
      </c>
      <c r="AS18" s="268">
        <f>-(F18+J18+N18+R18+V18+Z18+AD18+AH18+F19+J19+N19+R19+V19+Z19+AD19+AH19+AL18+AL19+AP18+AP19)</f>
        <v>-69</v>
      </c>
      <c r="AT18" s="268">
        <f>AR18+AS18</f>
        <v>-47</v>
      </c>
      <c r="AU18" s="277">
        <f>RANK(AQ18,$AQ$4:$AQ$23,0)</f>
        <v>9</v>
      </c>
    </row>
    <row r="19" spans="1:47" ht="27" customHeight="1">
      <c r="A19" s="270"/>
      <c r="B19" s="271"/>
      <c r="C19" s="79" t="str">
        <f t="shared" si="9"/>
        <v>●</v>
      </c>
      <c r="D19" s="80">
        <v>1</v>
      </c>
      <c r="E19" s="25" t="s">
        <v>18</v>
      </c>
      <c r="F19" s="25">
        <v>6</v>
      </c>
      <c r="G19" s="79" t="str">
        <f t="shared" si="0"/>
        <v>●</v>
      </c>
      <c r="H19" s="80">
        <v>0</v>
      </c>
      <c r="I19" s="25" t="s">
        <v>18</v>
      </c>
      <c r="J19" s="25">
        <v>7</v>
      </c>
      <c r="K19" s="79" t="str">
        <f t="shared" si="1"/>
        <v>●</v>
      </c>
      <c r="L19" s="80">
        <v>0</v>
      </c>
      <c r="M19" s="25" t="s">
        <v>18</v>
      </c>
      <c r="N19" s="25">
        <v>5</v>
      </c>
      <c r="O19" s="79" t="str">
        <f t="shared" si="2"/>
        <v>●</v>
      </c>
      <c r="P19" s="80">
        <v>3</v>
      </c>
      <c r="Q19" s="25" t="s">
        <v>18</v>
      </c>
      <c r="R19" s="25">
        <v>6</v>
      </c>
      <c r="S19" s="79" t="str">
        <f t="shared" si="3"/>
        <v>●</v>
      </c>
      <c r="T19" s="80">
        <v>3</v>
      </c>
      <c r="U19" s="25" t="s">
        <v>18</v>
      </c>
      <c r="V19" s="25">
        <v>4</v>
      </c>
      <c r="W19" s="79" t="str">
        <f t="shared" si="4"/>
        <v>●</v>
      </c>
      <c r="X19" s="80">
        <v>1</v>
      </c>
      <c r="Y19" s="25" t="s">
        <v>18</v>
      </c>
      <c r="Z19" s="25">
        <v>2</v>
      </c>
      <c r="AA19" s="79" t="str">
        <f t="shared" si="5"/>
        <v>●</v>
      </c>
      <c r="AB19" s="80">
        <v>1</v>
      </c>
      <c r="AC19" s="25" t="s">
        <v>18</v>
      </c>
      <c r="AD19" s="25">
        <v>5</v>
      </c>
      <c r="AE19" s="79" t="str">
        <f t="shared" si="6"/>
        <v/>
      </c>
      <c r="AF19" s="80"/>
      <c r="AG19" s="25"/>
      <c r="AH19" s="25"/>
      <c r="AI19" s="79" t="str">
        <f t="shared" si="7"/>
        <v>○</v>
      </c>
      <c r="AJ19" s="80">
        <v>2</v>
      </c>
      <c r="AK19" s="25" t="s">
        <v>42</v>
      </c>
      <c r="AL19" s="77">
        <v>1</v>
      </c>
      <c r="AM19" s="81" t="str">
        <f t="shared" si="8"/>
        <v>○</v>
      </c>
      <c r="AN19" s="80">
        <v>2</v>
      </c>
      <c r="AO19" s="25" t="s">
        <v>18</v>
      </c>
      <c r="AP19" s="27">
        <v>1</v>
      </c>
      <c r="AQ19" s="265"/>
      <c r="AR19" s="267"/>
      <c r="AS19" s="269"/>
      <c r="AT19" s="269"/>
      <c r="AU19" s="258"/>
    </row>
    <row r="20" spans="1:47" ht="27" customHeight="1">
      <c r="A20" s="260" t="s">
        <v>39</v>
      </c>
      <c r="B20" s="261"/>
      <c r="C20" s="18" t="str">
        <f>IF(D20="","",IF(D20=F20,"△",IF(D20&gt;F20,"○","●")))</f>
        <v>●</v>
      </c>
      <c r="D20" s="19">
        <v>0</v>
      </c>
      <c r="E20" s="19" t="s">
        <v>18</v>
      </c>
      <c r="F20" s="20">
        <v>1</v>
      </c>
      <c r="G20" s="18" t="str">
        <f>IF(H20="","",IF(H20=J20,"△",IF(H20&gt;J20,"○","●")))</f>
        <v>●</v>
      </c>
      <c r="H20" s="19">
        <v>0</v>
      </c>
      <c r="I20" s="19" t="s">
        <v>18</v>
      </c>
      <c r="J20" s="20">
        <v>4</v>
      </c>
      <c r="K20" s="18" t="str">
        <f>IF(L20="","",IF(L20=N20,"△",IF(L20&gt;N20,"○","●")))</f>
        <v>●</v>
      </c>
      <c r="L20" s="19">
        <v>1</v>
      </c>
      <c r="M20" s="19" t="s">
        <v>18</v>
      </c>
      <c r="N20" s="20">
        <v>2</v>
      </c>
      <c r="O20" s="18" t="str">
        <f>IF(P20="","",IF(P20=R20,"△",IF(P20&gt;R20,"○","●")))</f>
        <v>●</v>
      </c>
      <c r="P20" s="19">
        <v>0</v>
      </c>
      <c r="Q20" s="19" t="s">
        <v>18</v>
      </c>
      <c r="R20" s="20">
        <v>4</v>
      </c>
      <c r="S20" s="18" t="str">
        <f>IF(T20="","",IF(T20=V20,"△",IF(T20&gt;V20,"○","●")))</f>
        <v>○</v>
      </c>
      <c r="T20" s="19">
        <v>3</v>
      </c>
      <c r="U20" s="19" t="s">
        <v>18</v>
      </c>
      <c r="V20" s="20">
        <v>2</v>
      </c>
      <c r="W20" s="18" t="str">
        <f>IF(X20="","",IF(X20=Z20,"△",IF(X20&gt;Z20,"○","●")))</f>
        <v>△</v>
      </c>
      <c r="X20" s="19">
        <v>2</v>
      </c>
      <c r="Y20" s="19" t="s">
        <v>18</v>
      </c>
      <c r="Z20" s="20">
        <v>2</v>
      </c>
      <c r="AA20" s="18" t="str">
        <f>IF(AB20="","",IF(AB20=AD20,"△",IF(AB20&gt;AD20,"○","●")))</f>
        <v>●</v>
      </c>
      <c r="AB20" s="19">
        <v>3</v>
      </c>
      <c r="AC20" s="19" t="s">
        <v>42</v>
      </c>
      <c r="AD20" s="20">
        <v>4</v>
      </c>
      <c r="AE20" s="18" t="str">
        <f t="shared" si="6"/>
        <v>●</v>
      </c>
      <c r="AF20" s="19">
        <v>1</v>
      </c>
      <c r="AG20" s="19" t="s">
        <v>42</v>
      </c>
      <c r="AH20" s="19">
        <v>4</v>
      </c>
      <c r="AI20" s="18" t="str">
        <f>IF(AJ20="","",IF(AJ20=AL20,"△",IF(AJ20&gt;AL20,"○","●")))</f>
        <v/>
      </c>
      <c r="AJ20" s="19"/>
      <c r="AK20" s="19"/>
      <c r="AL20" s="20"/>
      <c r="AM20" s="18" t="str">
        <f t="shared" si="8"/>
        <v>●</v>
      </c>
      <c r="AN20" s="19">
        <v>0</v>
      </c>
      <c r="AO20" s="19" t="s">
        <v>18</v>
      </c>
      <c r="AP20" s="21">
        <v>3</v>
      </c>
      <c r="AQ20" s="264">
        <f>COUNTIF(C20:AP21,"○")*3+COUNTIF(C20:AP21,"△")</f>
        <v>8</v>
      </c>
      <c r="AR20" s="266">
        <f>D20+H20+L20+P20+T20+X20+AB20+AF20+D21+H21+L21+P21+T21+X21+AB21+AF21+AJ20+AJ21+AN20+AN21</f>
        <v>26</v>
      </c>
      <c r="AS20" s="268">
        <f>-(F20+J20+N20+R20+V20+Z20+AD20+AH20+F21+J21+N21+R21+V21+Z21+AD21+AH21+AL20+AL21+AP20+AP21)</f>
        <v>-48</v>
      </c>
      <c r="AT20" s="268">
        <f>AR20+AS20</f>
        <v>-22</v>
      </c>
      <c r="AU20" s="277">
        <f>RANK(AQ20,$AQ$4:$AQ$23,0)</f>
        <v>10</v>
      </c>
    </row>
    <row r="21" spans="1:47" ht="27" customHeight="1">
      <c r="A21" s="262"/>
      <c r="B21" s="263"/>
      <c r="C21" s="22" t="str">
        <f>IF(D21="","",IF(D21=F21,"△",IF(D21&gt;F21,"○","●")))</f>
        <v>●</v>
      </c>
      <c r="D21" s="23">
        <v>1</v>
      </c>
      <c r="E21" s="24" t="s">
        <v>42</v>
      </c>
      <c r="F21" s="24">
        <v>4</v>
      </c>
      <c r="G21" s="22" t="str">
        <f>IF(H21="","",IF(H21=J21,"△",IF(H21&gt;J21,"○","●")))</f>
        <v>●</v>
      </c>
      <c r="H21" s="23">
        <v>1</v>
      </c>
      <c r="I21" s="24" t="s">
        <v>18</v>
      </c>
      <c r="J21" s="24">
        <v>4</v>
      </c>
      <c r="K21" s="22" t="str">
        <f>IF(L21="","",IF(L21=N21,"△",IF(L21&gt;N21,"○","●")))</f>
        <v>△</v>
      </c>
      <c r="L21" s="23">
        <v>1</v>
      </c>
      <c r="M21" s="24" t="s">
        <v>18</v>
      </c>
      <c r="N21" s="24">
        <v>1</v>
      </c>
      <c r="O21" s="22" t="str">
        <f>IF(P21="","",IF(P21=R21,"△",IF(P21&gt;R21,"○","●")))</f>
        <v>●</v>
      </c>
      <c r="P21" s="23">
        <v>2</v>
      </c>
      <c r="Q21" s="24" t="s">
        <v>18</v>
      </c>
      <c r="R21" s="24">
        <v>4</v>
      </c>
      <c r="S21" s="22" t="str">
        <f>IF(T21="","",IF(T21=V21,"△",IF(T21&gt;V21,"○","●")))</f>
        <v>●</v>
      </c>
      <c r="T21" s="23">
        <v>2</v>
      </c>
      <c r="U21" s="24" t="s">
        <v>18</v>
      </c>
      <c r="V21" s="24">
        <v>3</v>
      </c>
      <c r="W21" s="22" t="str">
        <f>IF(X21="","",IF(X21=Z21,"△",IF(X21&gt;Z21,"○","●")))</f>
        <v>●</v>
      </c>
      <c r="X21" s="23">
        <v>0</v>
      </c>
      <c r="Y21" s="24" t="s">
        <v>18</v>
      </c>
      <c r="Z21" s="24">
        <v>3</v>
      </c>
      <c r="AA21" s="22" t="str">
        <f>IF(AB21="","",IF(AB21=AD21,"△",IF(AB21&gt;AD21,"○","●")))</f>
        <v>○</v>
      </c>
      <c r="AB21" s="23">
        <v>8</v>
      </c>
      <c r="AC21" s="24" t="s">
        <v>18</v>
      </c>
      <c r="AD21" s="24">
        <v>0</v>
      </c>
      <c r="AE21" s="22" t="str">
        <f>IF(AF21="","",IF(AF21=AH21,"△",IF(AF21&gt;AH21,"○","●")))</f>
        <v>●</v>
      </c>
      <c r="AF21" s="23">
        <v>1</v>
      </c>
      <c r="AG21" s="24" t="s">
        <v>18</v>
      </c>
      <c r="AH21" s="24">
        <v>2</v>
      </c>
      <c r="AI21" s="22" t="str">
        <f>IF(AJ21="","",IF(AJ21=AL21,"△",IF(AJ21&gt;AL21,"○","●")))</f>
        <v/>
      </c>
      <c r="AJ21" s="23"/>
      <c r="AK21" s="24"/>
      <c r="AL21" s="82"/>
      <c r="AM21" s="83" t="str">
        <f>IF(AN21="","",IF(AN21=AP21,"△",IF(AN21&gt;AP21,"○","●")))</f>
        <v>●</v>
      </c>
      <c r="AN21" s="23">
        <v>0</v>
      </c>
      <c r="AO21" s="24" t="s">
        <v>18</v>
      </c>
      <c r="AP21" s="84">
        <v>1</v>
      </c>
      <c r="AQ21" s="265"/>
      <c r="AR21" s="267"/>
      <c r="AS21" s="269"/>
      <c r="AT21" s="269"/>
      <c r="AU21" s="278"/>
    </row>
    <row r="22" spans="1:47" ht="27" customHeight="1">
      <c r="A22" s="270" t="s">
        <v>40</v>
      </c>
      <c r="B22" s="271"/>
      <c r="C22" s="85" t="str">
        <f>IF(D22="","",IF(D22=F22,"△",IF(D22&gt;F22,"○","●")))</f>
        <v>△</v>
      </c>
      <c r="D22" s="86">
        <v>0</v>
      </c>
      <c r="E22" s="86" t="s">
        <v>42</v>
      </c>
      <c r="F22" s="87">
        <v>0</v>
      </c>
      <c r="G22" s="85" t="str">
        <f>IF(H22="","",IF(H22=J22,"△",IF(H22&gt;J22,"○","●")))</f>
        <v>△</v>
      </c>
      <c r="H22" s="86">
        <v>1</v>
      </c>
      <c r="I22" s="86" t="s">
        <v>42</v>
      </c>
      <c r="J22" s="87">
        <v>1</v>
      </c>
      <c r="K22" s="85" t="str">
        <f>IF(L22="","",IF(L22=N22,"△",IF(L22&gt;N22,"○","●")))</f>
        <v>○</v>
      </c>
      <c r="L22" s="86">
        <v>2</v>
      </c>
      <c r="M22" s="86" t="s">
        <v>18</v>
      </c>
      <c r="N22" s="87">
        <v>1</v>
      </c>
      <c r="O22" s="85" t="str">
        <f>IF(P22="","",IF(P22=R22,"△",IF(P22&gt;R22,"○","●")))</f>
        <v>○</v>
      </c>
      <c r="P22" s="86">
        <v>2</v>
      </c>
      <c r="Q22" s="86" t="s">
        <v>18</v>
      </c>
      <c r="R22" s="87">
        <v>1</v>
      </c>
      <c r="S22" s="85" t="str">
        <f>IF(T22="","",IF(T22=V22,"△",IF(T22&gt;V22,"○","●")))</f>
        <v>○</v>
      </c>
      <c r="T22" s="86">
        <v>6</v>
      </c>
      <c r="U22" s="86" t="s">
        <v>18</v>
      </c>
      <c r="V22" s="87">
        <v>0</v>
      </c>
      <c r="W22" s="85" t="str">
        <f>IF(X22="","",IF(X22=Z22,"△",IF(X22&gt;Z22,"○","●")))</f>
        <v>●</v>
      </c>
      <c r="X22" s="86">
        <v>0</v>
      </c>
      <c r="Y22" s="86" t="s">
        <v>18</v>
      </c>
      <c r="Z22" s="87">
        <v>1</v>
      </c>
      <c r="AA22" s="85" t="str">
        <f>IF(AB22="","",IF(AB22=AD22,"△",IF(AB22&gt;AD22,"○","●")))</f>
        <v>○</v>
      </c>
      <c r="AB22" s="86">
        <v>4</v>
      </c>
      <c r="AC22" s="86" t="s">
        <v>41</v>
      </c>
      <c r="AD22" s="87">
        <v>0</v>
      </c>
      <c r="AE22" s="18" t="str">
        <f>IF(AF22="","",IF(AF22=AH22,"△",IF(AF22&gt;AH22,"○","●")))</f>
        <v>○</v>
      </c>
      <c r="AF22" s="86">
        <v>4</v>
      </c>
      <c r="AG22" s="86" t="s">
        <v>18</v>
      </c>
      <c r="AH22" s="86">
        <v>0</v>
      </c>
      <c r="AI22" s="18" t="str">
        <f>IF(AJ22="","",IF(AJ22=AL22,"△",IF(AJ22&gt;AL22,"○","●")))</f>
        <v>○</v>
      </c>
      <c r="AJ22" s="86">
        <v>3</v>
      </c>
      <c r="AK22" s="86" t="s">
        <v>18</v>
      </c>
      <c r="AL22" s="87">
        <v>0</v>
      </c>
      <c r="AM22" s="88" t="str">
        <f>IF(AN22="","",IF(AN22=AP22,"△",IF(AN22&gt;AP22,"○","●")))</f>
        <v/>
      </c>
      <c r="AN22" s="86"/>
      <c r="AO22" s="86"/>
      <c r="AP22" s="89"/>
      <c r="AQ22" s="264">
        <f>COUNTIF(C22:AP23,"○")*3+COUNTIF(C22:AP23,"△")</f>
        <v>33</v>
      </c>
      <c r="AR22" s="266">
        <f>D22+H22+L22+P22+T22+X22+AB22+AF22+D23+H23+L23+P23+T23+X23+AB23+AF23+AJ22+AJ23+AN22+AN23</f>
        <v>40</v>
      </c>
      <c r="AS22" s="268">
        <f>-(F22+J22+N22+R22+V22+Z22+AD22+AH22+F23+J23+N23+R23+V23+Z23+AD23+AH23+AL22+AL23+AP22+AP23)</f>
        <v>-17</v>
      </c>
      <c r="AT22" s="268">
        <f>AR22+AS22</f>
        <v>23</v>
      </c>
      <c r="AU22" s="258">
        <f>RANK(AQ22,$AQ$4:$AQ$23,0)</f>
        <v>3</v>
      </c>
    </row>
    <row r="23" spans="1:47" ht="27" customHeight="1" thickBot="1">
      <c r="A23" s="272"/>
      <c r="B23" s="273"/>
      <c r="C23" s="28" t="str">
        <f>IF(D23="","",IF(D23=F23,"△",IF(D23&gt;F23,"○","●")))</f>
        <v>△</v>
      </c>
      <c r="D23" s="29">
        <v>0</v>
      </c>
      <c r="E23" s="30" t="s">
        <v>18</v>
      </c>
      <c r="F23" s="30">
        <v>0</v>
      </c>
      <c r="G23" s="28" t="str">
        <f>IF(H23="","",IF(H23=J23,"△",IF(H23&gt;J23,"○","●")))</f>
        <v>●</v>
      </c>
      <c r="H23" s="29">
        <v>2</v>
      </c>
      <c r="I23" s="30" t="s">
        <v>18</v>
      </c>
      <c r="J23" s="30">
        <v>3</v>
      </c>
      <c r="K23" s="28" t="str">
        <f>IF(L23="","",IF(L23=N23,"△",IF(L23&gt;N23,"○","●")))</f>
        <v>○</v>
      </c>
      <c r="L23" s="29">
        <v>4</v>
      </c>
      <c r="M23" s="30" t="s">
        <v>18</v>
      </c>
      <c r="N23" s="30">
        <v>0</v>
      </c>
      <c r="O23" s="28" t="str">
        <f>IF(P23="","",IF(P23=R23,"△",IF(P23&gt;R23,"○","●")))</f>
        <v>●</v>
      </c>
      <c r="P23" s="29">
        <v>1</v>
      </c>
      <c r="Q23" s="30" t="s">
        <v>18</v>
      </c>
      <c r="R23" s="30">
        <v>3</v>
      </c>
      <c r="S23" s="28" t="str">
        <f>IF(T23="","",IF(T23=V23,"△",IF(T23&gt;V23,"○","●")))</f>
        <v>●</v>
      </c>
      <c r="T23" s="29">
        <v>0</v>
      </c>
      <c r="U23" s="30" t="s">
        <v>18</v>
      </c>
      <c r="V23" s="30">
        <v>4</v>
      </c>
      <c r="W23" s="28" t="str">
        <f>IF(X23="","",IF(X23=Z23,"△",IF(X23&gt;Z23,"○","●")))</f>
        <v>○</v>
      </c>
      <c r="X23" s="29">
        <v>6</v>
      </c>
      <c r="Y23" s="30" t="s">
        <v>18</v>
      </c>
      <c r="Z23" s="30">
        <v>1</v>
      </c>
      <c r="AA23" s="28" t="str">
        <f>IF(AB23="","",IF(AB23=AD23,"△",IF(AB23&gt;AD23,"○","●")))</f>
        <v>○</v>
      </c>
      <c r="AB23" s="29">
        <v>3</v>
      </c>
      <c r="AC23" s="30" t="s">
        <v>18</v>
      </c>
      <c r="AD23" s="30">
        <v>0</v>
      </c>
      <c r="AE23" s="28" t="str">
        <f>IF(AF23="","",IF(AF23=AH23,"△",IF(AF23&gt;AH23,"○","●")))</f>
        <v>●</v>
      </c>
      <c r="AF23" s="29">
        <v>1</v>
      </c>
      <c r="AG23" s="30" t="s">
        <v>18</v>
      </c>
      <c r="AH23" s="30">
        <v>2</v>
      </c>
      <c r="AI23" s="28" t="str">
        <f>IF(AJ23="","",IF(AJ23=AL23,"△",IF(AJ23&gt;AL23,"○","●")))</f>
        <v>○</v>
      </c>
      <c r="AJ23" s="29">
        <v>1</v>
      </c>
      <c r="AK23" s="30" t="s">
        <v>42</v>
      </c>
      <c r="AL23" s="90">
        <v>0</v>
      </c>
      <c r="AM23" s="91" t="str">
        <f>IF(AN23="","",IF(AN23=AP23,"△",IF(AN23&gt;AP23,"○","●")))</f>
        <v/>
      </c>
      <c r="AN23" s="29"/>
      <c r="AO23" s="30"/>
      <c r="AP23" s="31"/>
      <c r="AQ23" s="274"/>
      <c r="AR23" s="275"/>
      <c r="AS23" s="276"/>
      <c r="AT23" s="276"/>
      <c r="AU23" s="259"/>
    </row>
  </sheetData>
  <mergeCells count="76">
    <mergeCell ref="O2:R3"/>
    <mergeCell ref="K2:N3"/>
    <mergeCell ref="G2:J3"/>
    <mergeCell ref="C2:F3"/>
    <mergeCell ref="AI2:AL3"/>
    <mergeCell ref="AE2:AH3"/>
    <mergeCell ref="AA2:AD3"/>
    <mergeCell ref="W2:Z3"/>
    <mergeCell ref="S2:V3"/>
    <mergeCell ref="AT2:AT3"/>
    <mergeCell ref="AS2:AS3"/>
    <mergeCell ref="AR2:AR3"/>
    <mergeCell ref="AQ2:AQ3"/>
    <mergeCell ref="AM2:AP3"/>
    <mergeCell ref="AS10:AS11"/>
    <mergeCell ref="AR10:AR11"/>
    <mergeCell ref="AQ10:AQ11"/>
    <mergeCell ref="AT8:AT9"/>
    <mergeCell ref="AS8:AS9"/>
    <mergeCell ref="AR8:AR9"/>
    <mergeCell ref="AQ8:AQ9"/>
    <mergeCell ref="AT14:AT15"/>
    <mergeCell ref="AS14:AS15"/>
    <mergeCell ref="AR14:AR15"/>
    <mergeCell ref="AQ14:AQ15"/>
    <mergeCell ref="AT12:AT13"/>
    <mergeCell ref="AS12:AS13"/>
    <mergeCell ref="AR12:AR13"/>
    <mergeCell ref="AQ12:AQ13"/>
    <mergeCell ref="AR18:AR19"/>
    <mergeCell ref="AQ18:AQ19"/>
    <mergeCell ref="AT16:AT17"/>
    <mergeCell ref="AS16:AS17"/>
    <mergeCell ref="AR16:AR17"/>
    <mergeCell ref="AQ16:AQ17"/>
    <mergeCell ref="AT18:AT19"/>
    <mergeCell ref="AS18:AS19"/>
    <mergeCell ref="AU14:AU15"/>
    <mergeCell ref="AU16:AU17"/>
    <mergeCell ref="AU18:AU19"/>
    <mergeCell ref="AU20:AU21"/>
    <mergeCell ref="A1:AU1"/>
    <mergeCell ref="AU2:AU3"/>
    <mergeCell ref="A4:B5"/>
    <mergeCell ref="AQ4:AQ5"/>
    <mergeCell ref="AR4:AR5"/>
    <mergeCell ref="AS4:AS5"/>
    <mergeCell ref="AT4:AT5"/>
    <mergeCell ref="AU4:AU5"/>
    <mergeCell ref="A6:B7"/>
    <mergeCell ref="AQ6:AQ7"/>
    <mergeCell ref="AR6:AR7"/>
    <mergeCell ref="AS6:AS7"/>
    <mergeCell ref="AT6:AT7"/>
    <mergeCell ref="AU6:AU7"/>
    <mergeCell ref="AU8:AU9"/>
    <mergeCell ref="AU10:AU11"/>
    <mergeCell ref="AU12:AU13"/>
    <mergeCell ref="AT10:AT11"/>
    <mergeCell ref="A10:B11"/>
    <mergeCell ref="A8:B9"/>
    <mergeCell ref="A14:B15"/>
    <mergeCell ref="A12:B13"/>
    <mergeCell ref="A18:B19"/>
    <mergeCell ref="A16:B17"/>
    <mergeCell ref="AU22:AU23"/>
    <mergeCell ref="A20:B21"/>
    <mergeCell ref="AQ20:AQ21"/>
    <mergeCell ref="AR20:AR21"/>
    <mergeCell ref="AS20:AS21"/>
    <mergeCell ref="AT20:AT21"/>
    <mergeCell ref="A22:B23"/>
    <mergeCell ref="AQ22:AQ23"/>
    <mergeCell ref="AR22:AR23"/>
    <mergeCell ref="AS22:AS23"/>
    <mergeCell ref="AT22:AT23"/>
  </mergeCells>
  <phoneticPr fontId="1"/>
  <pageMargins left="0.70866141732283472" right="0.70866141732283472" top="0.55118110236220474" bottom="0.55118110236220474" header="0.31496062992125984" footer="0.31496062992125984"/>
  <pageSetup paperSize="9" scale="7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9"/>
  <sheetViews>
    <sheetView view="pageBreakPreview" topLeftCell="D1" zoomScale="60" zoomScaleNormal="80" workbookViewId="0">
      <selection activeCell="A20" sqref="A20"/>
    </sheetView>
  </sheetViews>
  <sheetFormatPr defaultRowHeight="13.5"/>
  <cols>
    <col min="1" max="1" width="4.375" style="32" customWidth="1"/>
    <col min="2" max="2" width="12.5" style="32" customWidth="1"/>
    <col min="3" max="34" width="2.5" style="32" customWidth="1"/>
    <col min="35" max="39" width="7.625" style="32" customWidth="1"/>
    <col min="40" max="241" width="9" style="32"/>
    <col min="242" max="243" width="8.125" style="32" customWidth="1"/>
    <col min="244" max="275" width="3.25" style="32" customWidth="1"/>
    <col min="276" max="281" width="10" style="32" customWidth="1"/>
    <col min="282" max="282" width="26.125" style="32" customWidth="1"/>
    <col min="283" max="283" width="9" style="32"/>
    <col min="284" max="287" width="3.5" style="32" customWidth="1"/>
    <col min="288" max="497" width="9" style="32"/>
    <col min="498" max="499" width="8.125" style="32" customWidth="1"/>
    <col min="500" max="531" width="3.25" style="32" customWidth="1"/>
    <col min="532" max="537" width="10" style="32" customWidth="1"/>
    <col min="538" max="538" width="26.125" style="32" customWidth="1"/>
    <col min="539" max="539" width="9" style="32"/>
    <col min="540" max="543" width="3.5" style="32" customWidth="1"/>
    <col min="544" max="753" width="9" style="32"/>
    <col min="754" max="755" width="8.125" style="32" customWidth="1"/>
    <col min="756" max="787" width="3.25" style="32" customWidth="1"/>
    <col min="788" max="793" width="10" style="32" customWidth="1"/>
    <col min="794" max="794" width="26.125" style="32" customWidth="1"/>
    <col min="795" max="795" width="9" style="32"/>
    <col min="796" max="799" width="3.5" style="32" customWidth="1"/>
    <col min="800" max="1009" width="9" style="32"/>
    <col min="1010" max="1011" width="8.125" style="32" customWidth="1"/>
    <col min="1012" max="1043" width="3.25" style="32" customWidth="1"/>
    <col min="1044" max="1049" width="10" style="32" customWidth="1"/>
    <col min="1050" max="1050" width="26.125" style="32" customWidth="1"/>
    <col min="1051" max="1051" width="9" style="32"/>
    <col min="1052" max="1055" width="3.5" style="32" customWidth="1"/>
    <col min="1056" max="1265" width="9" style="32"/>
    <col min="1266" max="1267" width="8.125" style="32" customWidth="1"/>
    <col min="1268" max="1299" width="3.25" style="32" customWidth="1"/>
    <col min="1300" max="1305" width="10" style="32" customWidth="1"/>
    <col min="1306" max="1306" width="26.125" style="32" customWidth="1"/>
    <col min="1307" max="1307" width="9" style="32"/>
    <col min="1308" max="1311" width="3.5" style="32" customWidth="1"/>
    <col min="1312" max="1521" width="9" style="32"/>
    <col min="1522" max="1523" width="8.125" style="32" customWidth="1"/>
    <col min="1524" max="1555" width="3.25" style="32" customWidth="1"/>
    <col min="1556" max="1561" width="10" style="32" customWidth="1"/>
    <col min="1562" max="1562" width="26.125" style="32" customWidth="1"/>
    <col min="1563" max="1563" width="9" style="32"/>
    <col min="1564" max="1567" width="3.5" style="32" customWidth="1"/>
    <col min="1568" max="1777" width="9" style="32"/>
    <col min="1778" max="1779" width="8.125" style="32" customWidth="1"/>
    <col min="1780" max="1811" width="3.25" style="32" customWidth="1"/>
    <col min="1812" max="1817" width="10" style="32" customWidth="1"/>
    <col min="1818" max="1818" width="26.125" style="32" customWidth="1"/>
    <col min="1819" max="1819" width="9" style="32"/>
    <col min="1820" max="1823" width="3.5" style="32" customWidth="1"/>
    <col min="1824" max="2033" width="9" style="32"/>
    <col min="2034" max="2035" width="8.125" style="32" customWidth="1"/>
    <col min="2036" max="2067" width="3.25" style="32" customWidth="1"/>
    <col min="2068" max="2073" width="10" style="32" customWidth="1"/>
    <col min="2074" max="2074" width="26.125" style="32" customWidth="1"/>
    <col min="2075" max="2075" width="9" style="32"/>
    <col min="2076" max="2079" width="3.5" style="32" customWidth="1"/>
    <col min="2080" max="2289" width="9" style="32"/>
    <col min="2290" max="2291" width="8.125" style="32" customWidth="1"/>
    <col min="2292" max="2323" width="3.25" style="32" customWidth="1"/>
    <col min="2324" max="2329" width="10" style="32" customWidth="1"/>
    <col min="2330" max="2330" width="26.125" style="32" customWidth="1"/>
    <col min="2331" max="2331" width="9" style="32"/>
    <col min="2332" max="2335" width="3.5" style="32" customWidth="1"/>
    <col min="2336" max="2545" width="9" style="32"/>
    <col min="2546" max="2547" width="8.125" style="32" customWidth="1"/>
    <col min="2548" max="2579" width="3.25" style="32" customWidth="1"/>
    <col min="2580" max="2585" width="10" style="32" customWidth="1"/>
    <col min="2586" max="2586" width="26.125" style="32" customWidth="1"/>
    <col min="2587" max="2587" width="9" style="32"/>
    <col min="2588" max="2591" width="3.5" style="32" customWidth="1"/>
    <col min="2592" max="2801" width="9" style="32"/>
    <col min="2802" max="2803" width="8.125" style="32" customWidth="1"/>
    <col min="2804" max="2835" width="3.25" style="32" customWidth="1"/>
    <col min="2836" max="2841" width="10" style="32" customWidth="1"/>
    <col min="2842" max="2842" width="26.125" style="32" customWidth="1"/>
    <col min="2843" max="2843" width="9" style="32"/>
    <col min="2844" max="2847" width="3.5" style="32" customWidth="1"/>
    <col min="2848" max="3057" width="9" style="32"/>
    <col min="3058" max="3059" width="8.125" style="32" customWidth="1"/>
    <col min="3060" max="3091" width="3.25" style="32" customWidth="1"/>
    <col min="3092" max="3097" width="10" style="32" customWidth="1"/>
    <col min="3098" max="3098" width="26.125" style="32" customWidth="1"/>
    <col min="3099" max="3099" width="9" style="32"/>
    <col min="3100" max="3103" width="3.5" style="32" customWidth="1"/>
    <col min="3104" max="3313" width="9" style="32"/>
    <col min="3314" max="3315" width="8.125" style="32" customWidth="1"/>
    <col min="3316" max="3347" width="3.25" style="32" customWidth="1"/>
    <col min="3348" max="3353" width="10" style="32" customWidth="1"/>
    <col min="3354" max="3354" width="26.125" style="32" customWidth="1"/>
    <col min="3355" max="3355" width="9" style="32"/>
    <col min="3356" max="3359" width="3.5" style="32" customWidth="1"/>
    <col min="3360" max="3569" width="9" style="32"/>
    <col min="3570" max="3571" width="8.125" style="32" customWidth="1"/>
    <col min="3572" max="3603" width="3.25" style="32" customWidth="1"/>
    <col min="3604" max="3609" width="10" style="32" customWidth="1"/>
    <col min="3610" max="3610" width="26.125" style="32" customWidth="1"/>
    <col min="3611" max="3611" width="9" style="32"/>
    <col min="3612" max="3615" width="3.5" style="32" customWidth="1"/>
    <col min="3616" max="3825" width="9" style="32"/>
    <col min="3826" max="3827" width="8.125" style="32" customWidth="1"/>
    <col min="3828" max="3859" width="3.25" style="32" customWidth="1"/>
    <col min="3860" max="3865" width="10" style="32" customWidth="1"/>
    <col min="3866" max="3866" width="26.125" style="32" customWidth="1"/>
    <col min="3867" max="3867" width="9" style="32"/>
    <col min="3868" max="3871" width="3.5" style="32" customWidth="1"/>
    <col min="3872" max="4081" width="9" style="32"/>
    <col min="4082" max="4083" width="8.125" style="32" customWidth="1"/>
    <col min="4084" max="4115" width="3.25" style="32" customWidth="1"/>
    <col min="4116" max="4121" width="10" style="32" customWidth="1"/>
    <col min="4122" max="4122" width="26.125" style="32" customWidth="1"/>
    <col min="4123" max="4123" width="9" style="32"/>
    <col min="4124" max="4127" width="3.5" style="32" customWidth="1"/>
    <col min="4128" max="4337" width="9" style="32"/>
    <col min="4338" max="4339" width="8.125" style="32" customWidth="1"/>
    <col min="4340" max="4371" width="3.25" style="32" customWidth="1"/>
    <col min="4372" max="4377" width="10" style="32" customWidth="1"/>
    <col min="4378" max="4378" width="26.125" style="32" customWidth="1"/>
    <col min="4379" max="4379" width="9" style="32"/>
    <col min="4380" max="4383" width="3.5" style="32" customWidth="1"/>
    <col min="4384" max="4593" width="9" style="32"/>
    <col min="4594" max="4595" width="8.125" style="32" customWidth="1"/>
    <col min="4596" max="4627" width="3.25" style="32" customWidth="1"/>
    <col min="4628" max="4633" width="10" style="32" customWidth="1"/>
    <col min="4634" max="4634" width="26.125" style="32" customWidth="1"/>
    <col min="4635" max="4635" width="9" style="32"/>
    <col min="4636" max="4639" width="3.5" style="32" customWidth="1"/>
    <col min="4640" max="4849" width="9" style="32"/>
    <col min="4850" max="4851" width="8.125" style="32" customWidth="1"/>
    <col min="4852" max="4883" width="3.25" style="32" customWidth="1"/>
    <col min="4884" max="4889" width="10" style="32" customWidth="1"/>
    <col min="4890" max="4890" width="26.125" style="32" customWidth="1"/>
    <col min="4891" max="4891" width="9" style="32"/>
    <col min="4892" max="4895" width="3.5" style="32" customWidth="1"/>
    <col min="4896" max="5105" width="9" style="32"/>
    <col min="5106" max="5107" width="8.125" style="32" customWidth="1"/>
    <col min="5108" max="5139" width="3.25" style="32" customWidth="1"/>
    <col min="5140" max="5145" width="10" style="32" customWidth="1"/>
    <col min="5146" max="5146" width="26.125" style="32" customWidth="1"/>
    <col min="5147" max="5147" width="9" style="32"/>
    <col min="5148" max="5151" width="3.5" style="32" customWidth="1"/>
    <col min="5152" max="5361" width="9" style="32"/>
    <col min="5362" max="5363" width="8.125" style="32" customWidth="1"/>
    <col min="5364" max="5395" width="3.25" style="32" customWidth="1"/>
    <col min="5396" max="5401" width="10" style="32" customWidth="1"/>
    <col min="5402" max="5402" width="26.125" style="32" customWidth="1"/>
    <col min="5403" max="5403" width="9" style="32"/>
    <col min="5404" max="5407" width="3.5" style="32" customWidth="1"/>
    <col min="5408" max="5617" width="9" style="32"/>
    <col min="5618" max="5619" width="8.125" style="32" customWidth="1"/>
    <col min="5620" max="5651" width="3.25" style="32" customWidth="1"/>
    <col min="5652" max="5657" width="10" style="32" customWidth="1"/>
    <col min="5658" max="5658" width="26.125" style="32" customWidth="1"/>
    <col min="5659" max="5659" width="9" style="32"/>
    <col min="5660" max="5663" width="3.5" style="32" customWidth="1"/>
    <col min="5664" max="5873" width="9" style="32"/>
    <col min="5874" max="5875" width="8.125" style="32" customWidth="1"/>
    <col min="5876" max="5907" width="3.25" style="32" customWidth="1"/>
    <col min="5908" max="5913" width="10" style="32" customWidth="1"/>
    <col min="5914" max="5914" width="26.125" style="32" customWidth="1"/>
    <col min="5915" max="5915" width="9" style="32"/>
    <col min="5916" max="5919" width="3.5" style="32" customWidth="1"/>
    <col min="5920" max="6129" width="9" style="32"/>
    <col min="6130" max="6131" width="8.125" style="32" customWidth="1"/>
    <col min="6132" max="6163" width="3.25" style="32" customWidth="1"/>
    <col min="6164" max="6169" width="10" style="32" customWidth="1"/>
    <col min="6170" max="6170" width="26.125" style="32" customWidth="1"/>
    <col min="6171" max="6171" width="9" style="32"/>
    <col min="6172" max="6175" width="3.5" style="32" customWidth="1"/>
    <col min="6176" max="6385" width="9" style="32"/>
    <col min="6386" max="6387" width="8.125" style="32" customWidth="1"/>
    <col min="6388" max="6419" width="3.25" style="32" customWidth="1"/>
    <col min="6420" max="6425" width="10" style="32" customWidth="1"/>
    <col min="6426" max="6426" width="26.125" style="32" customWidth="1"/>
    <col min="6427" max="6427" width="9" style="32"/>
    <col min="6428" max="6431" width="3.5" style="32" customWidth="1"/>
    <col min="6432" max="6641" width="9" style="32"/>
    <col min="6642" max="6643" width="8.125" style="32" customWidth="1"/>
    <col min="6644" max="6675" width="3.25" style="32" customWidth="1"/>
    <col min="6676" max="6681" width="10" style="32" customWidth="1"/>
    <col min="6682" max="6682" width="26.125" style="32" customWidth="1"/>
    <col min="6683" max="6683" width="9" style="32"/>
    <col min="6684" max="6687" width="3.5" style="32" customWidth="1"/>
    <col min="6688" max="6897" width="9" style="32"/>
    <col min="6898" max="6899" width="8.125" style="32" customWidth="1"/>
    <col min="6900" max="6931" width="3.25" style="32" customWidth="1"/>
    <col min="6932" max="6937" width="10" style="32" customWidth="1"/>
    <col min="6938" max="6938" width="26.125" style="32" customWidth="1"/>
    <col min="6939" max="6939" width="9" style="32"/>
    <col min="6940" max="6943" width="3.5" style="32" customWidth="1"/>
    <col min="6944" max="7153" width="9" style="32"/>
    <col min="7154" max="7155" width="8.125" style="32" customWidth="1"/>
    <col min="7156" max="7187" width="3.25" style="32" customWidth="1"/>
    <col min="7188" max="7193" width="10" style="32" customWidth="1"/>
    <col min="7194" max="7194" width="26.125" style="32" customWidth="1"/>
    <col min="7195" max="7195" width="9" style="32"/>
    <col min="7196" max="7199" width="3.5" style="32" customWidth="1"/>
    <col min="7200" max="7409" width="9" style="32"/>
    <col min="7410" max="7411" width="8.125" style="32" customWidth="1"/>
    <col min="7412" max="7443" width="3.25" style="32" customWidth="1"/>
    <col min="7444" max="7449" width="10" style="32" customWidth="1"/>
    <col min="7450" max="7450" width="26.125" style="32" customWidth="1"/>
    <col min="7451" max="7451" width="9" style="32"/>
    <col min="7452" max="7455" width="3.5" style="32" customWidth="1"/>
    <col min="7456" max="7665" width="9" style="32"/>
    <col min="7666" max="7667" width="8.125" style="32" customWidth="1"/>
    <col min="7668" max="7699" width="3.25" style="32" customWidth="1"/>
    <col min="7700" max="7705" width="10" style="32" customWidth="1"/>
    <col min="7706" max="7706" width="26.125" style="32" customWidth="1"/>
    <col min="7707" max="7707" width="9" style="32"/>
    <col min="7708" max="7711" width="3.5" style="32" customWidth="1"/>
    <col min="7712" max="7921" width="9" style="32"/>
    <col min="7922" max="7923" width="8.125" style="32" customWidth="1"/>
    <col min="7924" max="7955" width="3.25" style="32" customWidth="1"/>
    <col min="7956" max="7961" width="10" style="32" customWidth="1"/>
    <col min="7962" max="7962" width="26.125" style="32" customWidth="1"/>
    <col min="7963" max="7963" width="9" style="32"/>
    <col min="7964" max="7967" width="3.5" style="32" customWidth="1"/>
    <col min="7968" max="8177" width="9" style="32"/>
    <col min="8178" max="8179" width="8.125" style="32" customWidth="1"/>
    <col min="8180" max="8211" width="3.25" style="32" customWidth="1"/>
    <col min="8212" max="8217" width="10" style="32" customWidth="1"/>
    <col min="8218" max="8218" width="26.125" style="32" customWidth="1"/>
    <col min="8219" max="8219" width="9" style="32"/>
    <col min="8220" max="8223" width="3.5" style="32" customWidth="1"/>
    <col min="8224" max="8433" width="9" style="32"/>
    <col min="8434" max="8435" width="8.125" style="32" customWidth="1"/>
    <col min="8436" max="8467" width="3.25" style="32" customWidth="1"/>
    <col min="8468" max="8473" width="10" style="32" customWidth="1"/>
    <col min="8474" max="8474" width="26.125" style="32" customWidth="1"/>
    <col min="8475" max="8475" width="9" style="32"/>
    <col min="8476" max="8479" width="3.5" style="32" customWidth="1"/>
    <col min="8480" max="8689" width="9" style="32"/>
    <col min="8690" max="8691" width="8.125" style="32" customWidth="1"/>
    <col min="8692" max="8723" width="3.25" style="32" customWidth="1"/>
    <col min="8724" max="8729" width="10" style="32" customWidth="1"/>
    <col min="8730" max="8730" width="26.125" style="32" customWidth="1"/>
    <col min="8731" max="8731" width="9" style="32"/>
    <col min="8732" max="8735" width="3.5" style="32" customWidth="1"/>
    <col min="8736" max="8945" width="9" style="32"/>
    <col min="8946" max="8947" width="8.125" style="32" customWidth="1"/>
    <col min="8948" max="8979" width="3.25" style="32" customWidth="1"/>
    <col min="8980" max="8985" width="10" style="32" customWidth="1"/>
    <col min="8986" max="8986" width="26.125" style="32" customWidth="1"/>
    <col min="8987" max="8987" width="9" style="32"/>
    <col min="8988" max="8991" width="3.5" style="32" customWidth="1"/>
    <col min="8992" max="9201" width="9" style="32"/>
    <col min="9202" max="9203" width="8.125" style="32" customWidth="1"/>
    <col min="9204" max="9235" width="3.25" style="32" customWidth="1"/>
    <col min="9236" max="9241" width="10" style="32" customWidth="1"/>
    <col min="9242" max="9242" width="26.125" style="32" customWidth="1"/>
    <col min="9243" max="9243" width="9" style="32"/>
    <col min="9244" max="9247" width="3.5" style="32" customWidth="1"/>
    <col min="9248" max="9457" width="9" style="32"/>
    <col min="9458" max="9459" width="8.125" style="32" customWidth="1"/>
    <col min="9460" max="9491" width="3.25" style="32" customWidth="1"/>
    <col min="9492" max="9497" width="10" style="32" customWidth="1"/>
    <col min="9498" max="9498" width="26.125" style="32" customWidth="1"/>
    <col min="9499" max="9499" width="9" style="32"/>
    <col min="9500" max="9503" width="3.5" style="32" customWidth="1"/>
    <col min="9504" max="9713" width="9" style="32"/>
    <col min="9714" max="9715" width="8.125" style="32" customWidth="1"/>
    <col min="9716" max="9747" width="3.25" style="32" customWidth="1"/>
    <col min="9748" max="9753" width="10" style="32" customWidth="1"/>
    <col min="9754" max="9754" width="26.125" style="32" customWidth="1"/>
    <col min="9755" max="9755" width="9" style="32"/>
    <col min="9756" max="9759" width="3.5" style="32" customWidth="1"/>
    <col min="9760" max="9969" width="9" style="32"/>
    <col min="9970" max="9971" width="8.125" style="32" customWidth="1"/>
    <col min="9972" max="10003" width="3.25" style="32" customWidth="1"/>
    <col min="10004" max="10009" width="10" style="32" customWidth="1"/>
    <col min="10010" max="10010" width="26.125" style="32" customWidth="1"/>
    <col min="10011" max="10011" width="9" style="32"/>
    <col min="10012" max="10015" width="3.5" style="32" customWidth="1"/>
    <col min="10016" max="10225" width="9" style="32"/>
    <col min="10226" max="10227" width="8.125" style="32" customWidth="1"/>
    <col min="10228" max="10259" width="3.25" style="32" customWidth="1"/>
    <col min="10260" max="10265" width="10" style="32" customWidth="1"/>
    <col min="10266" max="10266" width="26.125" style="32" customWidth="1"/>
    <col min="10267" max="10267" width="9" style="32"/>
    <col min="10268" max="10271" width="3.5" style="32" customWidth="1"/>
    <col min="10272" max="10481" width="9" style="32"/>
    <col min="10482" max="10483" width="8.125" style="32" customWidth="1"/>
    <col min="10484" max="10515" width="3.25" style="32" customWidth="1"/>
    <col min="10516" max="10521" width="10" style="32" customWidth="1"/>
    <col min="10522" max="10522" width="26.125" style="32" customWidth="1"/>
    <col min="10523" max="10523" width="9" style="32"/>
    <col min="10524" max="10527" width="3.5" style="32" customWidth="1"/>
    <col min="10528" max="10737" width="9" style="32"/>
    <col min="10738" max="10739" width="8.125" style="32" customWidth="1"/>
    <col min="10740" max="10771" width="3.25" style="32" customWidth="1"/>
    <col min="10772" max="10777" width="10" style="32" customWidth="1"/>
    <col min="10778" max="10778" width="26.125" style="32" customWidth="1"/>
    <col min="10779" max="10779" width="9" style="32"/>
    <col min="10780" max="10783" width="3.5" style="32" customWidth="1"/>
    <col min="10784" max="10993" width="9" style="32"/>
    <col min="10994" max="10995" width="8.125" style="32" customWidth="1"/>
    <col min="10996" max="11027" width="3.25" style="32" customWidth="1"/>
    <col min="11028" max="11033" width="10" style="32" customWidth="1"/>
    <col min="11034" max="11034" width="26.125" style="32" customWidth="1"/>
    <col min="11035" max="11035" width="9" style="32"/>
    <col min="11036" max="11039" width="3.5" style="32" customWidth="1"/>
    <col min="11040" max="11249" width="9" style="32"/>
    <col min="11250" max="11251" width="8.125" style="32" customWidth="1"/>
    <col min="11252" max="11283" width="3.25" style="32" customWidth="1"/>
    <col min="11284" max="11289" width="10" style="32" customWidth="1"/>
    <col min="11290" max="11290" width="26.125" style="32" customWidth="1"/>
    <col min="11291" max="11291" width="9" style="32"/>
    <col min="11292" max="11295" width="3.5" style="32" customWidth="1"/>
    <col min="11296" max="11505" width="9" style="32"/>
    <col min="11506" max="11507" width="8.125" style="32" customWidth="1"/>
    <col min="11508" max="11539" width="3.25" style="32" customWidth="1"/>
    <col min="11540" max="11545" width="10" style="32" customWidth="1"/>
    <col min="11546" max="11546" width="26.125" style="32" customWidth="1"/>
    <col min="11547" max="11547" width="9" style="32"/>
    <col min="11548" max="11551" width="3.5" style="32" customWidth="1"/>
    <col min="11552" max="11761" width="9" style="32"/>
    <col min="11762" max="11763" width="8.125" style="32" customWidth="1"/>
    <col min="11764" max="11795" width="3.25" style="32" customWidth="1"/>
    <col min="11796" max="11801" width="10" style="32" customWidth="1"/>
    <col min="11802" max="11802" width="26.125" style="32" customWidth="1"/>
    <col min="11803" max="11803" width="9" style="32"/>
    <col min="11804" max="11807" width="3.5" style="32" customWidth="1"/>
    <col min="11808" max="12017" width="9" style="32"/>
    <col min="12018" max="12019" width="8.125" style="32" customWidth="1"/>
    <col min="12020" max="12051" width="3.25" style="32" customWidth="1"/>
    <col min="12052" max="12057" width="10" style="32" customWidth="1"/>
    <col min="12058" max="12058" width="26.125" style="32" customWidth="1"/>
    <col min="12059" max="12059" width="9" style="32"/>
    <col min="12060" max="12063" width="3.5" style="32" customWidth="1"/>
    <col min="12064" max="12273" width="9" style="32"/>
    <col min="12274" max="12275" width="8.125" style="32" customWidth="1"/>
    <col min="12276" max="12307" width="3.25" style="32" customWidth="1"/>
    <col min="12308" max="12313" width="10" style="32" customWidth="1"/>
    <col min="12314" max="12314" width="26.125" style="32" customWidth="1"/>
    <col min="12315" max="12315" width="9" style="32"/>
    <col min="12316" max="12319" width="3.5" style="32" customWidth="1"/>
    <col min="12320" max="12529" width="9" style="32"/>
    <col min="12530" max="12531" width="8.125" style="32" customWidth="1"/>
    <col min="12532" max="12563" width="3.25" style="32" customWidth="1"/>
    <col min="12564" max="12569" width="10" style="32" customWidth="1"/>
    <col min="12570" max="12570" width="26.125" style="32" customWidth="1"/>
    <col min="12571" max="12571" width="9" style="32"/>
    <col min="12572" max="12575" width="3.5" style="32" customWidth="1"/>
    <col min="12576" max="12785" width="9" style="32"/>
    <col min="12786" max="12787" width="8.125" style="32" customWidth="1"/>
    <col min="12788" max="12819" width="3.25" style="32" customWidth="1"/>
    <col min="12820" max="12825" width="10" style="32" customWidth="1"/>
    <col min="12826" max="12826" width="26.125" style="32" customWidth="1"/>
    <col min="12827" max="12827" width="9" style="32"/>
    <col min="12828" max="12831" width="3.5" style="32" customWidth="1"/>
    <col min="12832" max="13041" width="9" style="32"/>
    <col min="13042" max="13043" width="8.125" style="32" customWidth="1"/>
    <col min="13044" max="13075" width="3.25" style="32" customWidth="1"/>
    <col min="13076" max="13081" width="10" style="32" customWidth="1"/>
    <col min="13082" max="13082" width="26.125" style="32" customWidth="1"/>
    <col min="13083" max="13083" width="9" style="32"/>
    <col min="13084" max="13087" width="3.5" style="32" customWidth="1"/>
    <col min="13088" max="13297" width="9" style="32"/>
    <col min="13298" max="13299" width="8.125" style="32" customWidth="1"/>
    <col min="13300" max="13331" width="3.25" style="32" customWidth="1"/>
    <col min="13332" max="13337" width="10" style="32" customWidth="1"/>
    <col min="13338" max="13338" width="26.125" style="32" customWidth="1"/>
    <col min="13339" max="13339" width="9" style="32"/>
    <col min="13340" max="13343" width="3.5" style="32" customWidth="1"/>
    <col min="13344" max="13553" width="9" style="32"/>
    <col min="13554" max="13555" width="8.125" style="32" customWidth="1"/>
    <col min="13556" max="13587" width="3.25" style="32" customWidth="1"/>
    <col min="13588" max="13593" width="10" style="32" customWidth="1"/>
    <col min="13594" max="13594" width="26.125" style="32" customWidth="1"/>
    <col min="13595" max="13595" width="9" style="32"/>
    <col min="13596" max="13599" width="3.5" style="32" customWidth="1"/>
    <col min="13600" max="13809" width="9" style="32"/>
    <col min="13810" max="13811" width="8.125" style="32" customWidth="1"/>
    <col min="13812" max="13843" width="3.25" style="32" customWidth="1"/>
    <col min="13844" max="13849" width="10" style="32" customWidth="1"/>
    <col min="13850" max="13850" width="26.125" style="32" customWidth="1"/>
    <col min="13851" max="13851" width="9" style="32"/>
    <col min="13852" max="13855" width="3.5" style="32" customWidth="1"/>
    <col min="13856" max="14065" width="9" style="32"/>
    <col min="14066" max="14067" width="8.125" style="32" customWidth="1"/>
    <col min="14068" max="14099" width="3.25" style="32" customWidth="1"/>
    <col min="14100" max="14105" width="10" style="32" customWidth="1"/>
    <col min="14106" max="14106" width="26.125" style="32" customWidth="1"/>
    <col min="14107" max="14107" width="9" style="32"/>
    <col min="14108" max="14111" width="3.5" style="32" customWidth="1"/>
    <col min="14112" max="14321" width="9" style="32"/>
    <col min="14322" max="14323" width="8.125" style="32" customWidth="1"/>
    <col min="14324" max="14355" width="3.25" style="32" customWidth="1"/>
    <col min="14356" max="14361" width="10" style="32" customWidth="1"/>
    <col min="14362" max="14362" width="26.125" style="32" customWidth="1"/>
    <col min="14363" max="14363" width="9" style="32"/>
    <col min="14364" max="14367" width="3.5" style="32" customWidth="1"/>
    <col min="14368" max="14577" width="9" style="32"/>
    <col min="14578" max="14579" width="8.125" style="32" customWidth="1"/>
    <col min="14580" max="14611" width="3.25" style="32" customWidth="1"/>
    <col min="14612" max="14617" width="10" style="32" customWidth="1"/>
    <col min="14618" max="14618" width="26.125" style="32" customWidth="1"/>
    <col min="14619" max="14619" width="9" style="32"/>
    <col min="14620" max="14623" width="3.5" style="32" customWidth="1"/>
    <col min="14624" max="14833" width="9" style="32"/>
    <col min="14834" max="14835" width="8.125" style="32" customWidth="1"/>
    <col min="14836" max="14867" width="3.25" style="32" customWidth="1"/>
    <col min="14868" max="14873" width="10" style="32" customWidth="1"/>
    <col min="14874" max="14874" width="26.125" style="32" customWidth="1"/>
    <col min="14875" max="14875" width="9" style="32"/>
    <col min="14876" max="14879" width="3.5" style="32" customWidth="1"/>
    <col min="14880" max="15089" width="9" style="32"/>
    <col min="15090" max="15091" width="8.125" style="32" customWidth="1"/>
    <col min="15092" max="15123" width="3.25" style="32" customWidth="1"/>
    <col min="15124" max="15129" width="10" style="32" customWidth="1"/>
    <col min="15130" max="15130" width="26.125" style="32" customWidth="1"/>
    <col min="15131" max="15131" width="9" style="32"/>
    <col min="15132" max="15135" width="3.5" style="32" customWidth="1"/>
    <col min="15136" max="15345" width="9" style="32"/>
    <col min="15346" max="15347" width="8.125" style="32" customWidth="1"/>
    <col min="15348" max="15379" width="3.25" style="32" customWidth="1"/>
    <col min="15380" max="15385" width="10" style="32" customWidth="1"/>
    <col min="15386" max="15386" width="26.125" style="32" customWidth="1"/>
    <col min="15387" max="15387" width="9" style="32"/>
    <col min="15388" max="15391" width="3.5" style="32" customWidth="1"/>
    <col min="15392" max="15601" width="9" style="32"/>
    <col min="15602" max="15603" width="8.125" style="32" customWidth="1"/>
    <col min="15604" max="15635" width="3.25" style="32" customWidth="1"/>
    <col min="15636" max="15641" width="10" style="32" customWidth="1"/>
    <col min="15642" max="15642" width="26.125" style="32" customWidth="1"/>
    <col min="15643" max="15643" width="9" style="32"/>
    <col min="15644" max="15647" width="3.5" style="32" customWidth="1"/>
    <col min="15648" max="15857" width="9" style="32"/>
    <col min="15858" max="15859" width="8.125" style="32" customWidth="1"/>
    <col min="15860" max="15891" width="3.25" style="32" customWidth="1"/>
    <col min="15892" max="15897" width="10" style="32" customWidth="1"/>
    <col min="15898" max="15898" width="26.125" style="32" customWidth="1"/>
    <col min="15899" max="15899" width="9" style="32"/>
    <col min="15900" max="15903" width="3.5" style="32" customWidth="1"/>
    <col min="15904" max="16113" width="9" style="32"/>
    <col min="16114" max="16115" width="8.125" style="32" customWidth="1"/>
    <col min="16116" max="16147" width="3.25" style="32" customWidth="1"/>
    <col min="16148" max="16153" width="10" style="32" customWidth="1"/>
    <col min="16154" max="16154" width="26.125" style="32" customWidth="1"/>
    <col min="16155" max="16155" width="9" style="32"/>
    <col min="16156" max="16159" width="3.5" style="32" customWidth="1"/>
    <col min="16160" max="16384" width="9" style="32"/>
  </cols>
  <sheetData>
    <row r="1" spans="1:39" ht="33" thickBot="1">
      <c r="A1" s="297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</row>
    <row r="2" spans="1:39" customFormat="1" ht="26.25" customHeight="1">
      <c r="A2" s="97"/>
      <c r="B2" s="98" t="s">
        <v>11</v>
      </c>
      <c r="C2" s="301" t="str">
        <f>A4</f>
        <v>福井中央</v>
      </c>
      <c r="D2" s="302"/>
      <c r="E2" s="302"/>
      <c r="F2" s="303"/>
      <c r="G2" s="301" t="str">
        <f>A6</f>
        <v>開成中</v>
      </c>
      <c r="H2" s="302"/>
      <c r="I2" s="302"/>
      <c r="J2" s="303"/>
      <c r="K2" s="301" t="str">
        <f>A8</f>
        <v>アルタス</v>
      </c>
      <c r="L2" s="302"/>
      <c r="M2" s="302"/>
      <c r="N2" s="303"/>
      <c r="O2" s="301" t="str">
        <f>A10</f>
        <v>春江中</v>
      </c>
      <c r="P2" s="302"/>
      <c r="Q2" s="302"/>
      <c r="R2" s="303"/>
      <c r="S2" s="301" t="str">
        <f>A12</f>
        <v>明倫中</v>
      </c>
      <c r="T2" s="302"/>
      <c r="U2" s="302"/>
      <c r="V2" s="303"/>
      <c r="W2" s="301" t="str">
        <f>A14</f>
        <v>至民中</v>
      </c>
      <c r="X2" s="302"/>
      <c r="Y2" s="302"/>
      <c r="Z2" s="303"/>
      <c r="AA2" s="301" t="str">
        <f>A16</f>
        <v>丸岡南中</v>
      </c>
      <c r="AB2" s="302"/>
      <c r="AC2" s="302"/>
      <c r="AD2" s="303"/>
      <c r="AE2" s="301" t="str">
        <f>A18</f>
        <v>森田中</v>
      </c>
      <c r="AF2" s="302"/>
      <c r="AG2" s="302"/>
      <c r="AH2" s="313"/>
      <c r="AI2" s="299" t="s">
        <v>12</v>
      </c>
      <c r="AJ2" s="307" t="s">
        <v>13</v>
      </c>
      <c r="AK2" s="307" t="s">
        <v>14</v>
      </c>
      <c r="AL2" s="309" t="s">
        <v>15</v>
      </c>
      <c r="AM2" s="311" t="s">
        <v>16</v>
      </c>
    </row>
    <row r="3" spans="1:39" customFormat="1" ht="26.25" customHeight="1">
      <c r="A3" s="99" t="s">
        <v>17</v>
      </c>
      <c r="B3" s="100"/>
      <c r="C3" s="304"/>
      <c r="D3" s="305"/>
      <c r="E3" s="305"/>
      <c r="F3" s="306"/>
      <c r="G3" s="304"/>
      <c r="H3" s="305"/>
      <c r="I3" s="305"/>
      <c r="J3" s="306"/>
      <c r="K3" s="304"/>
      <c r="L3" s="305"/>
      <c r="M3" s="305"/>
      <c r="N3" s="306"/>
      <c r="O3" s="304"/>
      <c r="P3" s="305"/>
      <c r="Q3" s="305"/>
      <c r="R3" s="306"/>
      <c r="S3" s="304"/>
      <c r="T3" s="305"/>
      <c r="U3" s="305"/>
      <c r="V3" s="306"/>
      <c r="W3" s="304"/>
      <c r="X3" s="305"/>
      <c r="Y3" s="305"/>
      <c r="Z3" s="306"/>
      <c r="AA3" s="304"/>
      <c r="AB3" s="305"/>
      <c r="AC3" s="305"/>
      <c r="AD3" s="306"/>
      <c r="AE3" s="304"/>
      <c r="AF3" s="305"/>
      <c r="AG3" s="305"/>
      <c r="AH3" s="314"/>
      <c r="AI3" s="300"/>
      <c r="AJ3" s="308"/>
      <c r="AK3" s="308"/>
      <c r="AL3" s="310"/>
      <c r="AM3" s="312"/>
    </row>
    <row r="4" spans="1:39" customFormat="1" ht="26.25" customHeight="1">
      <c r="A4" s="315" t="s">
        <v>43</v>
      </c>
      <c r="B4" s="316"/>
      <c r="C4" s="71"/>
      <c r="D4" s="72"/>
      <c r="E4" s="72"/>
      <c r="F4" s="73"/>
      <c r="G4" s="71" t="str">
        <f t="shared" ref="G4:G19" si="0">IF(H4="","",IF(H4=J4,"△",IF(H4&gt;J4,"○","●")))</f>
        <v>○</v>
      </c>
      <c r="H4" s="72">
        <v>7</v>
      </c>
      <c r="I4" s="72" t="s">
        <v>18</v>
      </c>
      <c r="J4" s="73">
        <v>1</v>
      </c>
      <c r="K4" s="71" t="str">
        <f t="shared" ref="K4:K19" si="1">IF(L4="","",IF(L4=N4,"△",IF(L4&gt;N4,"○","●")))</f>
        <v>△</v>
      </c>
      <c r="L4" s="72">
        <v>0</v>
      </c>
      <c r="M4" s="72" t="s">
        <v>18</v>
      </c>
      <c r="N4" s="73">
        <v>0</v>
      </c>
      <c r="O4" s="71" t="str">
        <f t="shared" ref="O4:O19" si="2">IF(P4="","",IF(P4=R4,"△",IF(P4&gt;R4,"○","●")))</f>
        <v>○</v>
      </c>
      <c r="P4" s="72">
        <v>2</v>
      </c>
      <c r="Q4" s="72" t="s">
        <v>18</v>
      </c>
      <c r="R4" s="73">
        <v>0</v>
      </c>
      <c r="S4" s="71" t="str">
        <f t="shared" ref="S4:S19" si="3">IF(T4="","",IF(T4=V4,"△",IF(T4&gt;V4,"○","●")))</f>
        <v>●</v>
      </c>
      <c r="T4" s="72">
        <v>0</v>
      </c>
      <c r="U4" s="72" t="s">
        <v>18</v>
      </c>
      <c r="V4" s="73">
        <v>1</v>
      </c>
      <c r="W4" s="71" t="str">
        <f t="shared" ref="W4:W19" si="4">IF(X4="","",IF(X4=Z4,"△",IF(X4&gt;Z4,"○","●")))</f>
        <v>○</v>
      </c>
      <c r="X4" s="72">
        <v>6</v>
      </c>
      <c r="Y4" s="72" t="s">
        <v>18</v>
      </c>
      <c r="Z4" s="73">
        <v>0</v>
      </c>
      <c r="AA4" s="71" t="str">
        <f t="shared" ref="AA4:AA19" si="5">IF(AB4="","",IF(AB4=AD4,"△",IF(AB4&gt;AD4,"○","●")))</f>
        <v>○</v>
      </c>
      <c r="AB4" s="72">
        <v>3</v>
      </c>
      <c r="AC4" s="72" t="s">
        <v>18</v>
      </c>
      <c r="AD4" s="73">
        <v>2</v>
      </c>
      <c r="AE4" s="71" t="str">
        <f t="shared" ref="AE4:AE19" si="6">IF(AF4="","",IF(AF4=AH4,"△",IF(AF4&gt;AH4,"○","●")))</f>
        <v>●</v>
      </c>
      <c r="AF4" s="72">
        <v>1</v>
      </c>
      <c r="AG4" s="72" t="s">
        <v>18</v>
      </c>
      <c r="AH4" s="74">
        <v>2</v>
      </c>
      <c r="AI4" s="319">
        <f>COUNTIF(C4:AH5,"○")*3+COUNTIF(C4:AH5,"△")</f>
        <v>34</v>
      </c>
      <c r="AJ4" s="321">
        <f>D4+H4+L4+P4+T4+X4+AB4+AF4+D5+H5+L5+P5+T5+X5+AB5+AF5</f>
        <v>44</v>
      </c>
      <c r="AK4" s="323">
        <f>-(F4+J4+N4+R4+V4+Z4+AD4+AH4+F5+J5+N5+R5+V5+Z5+AD5+AH5)</f>
        <v>-7</v>
      </c>
      <c r="AL4" s="323">
        <f>AJ4+AK4</f>
        <v>37</v>
      </c>
      <c r="AM4" s="325">
        <f>RANK(AI4,$AI$4:$AI$19,0)</f>
        <v>1</v>
      </c>
    </row>
    <row r="5" spans="1:39" customFormat="1" ht="26.25" customHeight="1">
      <c r="A5" s="317"/>
      <c r="B5" s="318"/>
      <c r="C5" s="54"/>
      <c r="D5" s="55"/>
      <c r="E5" s="56"/>
      <c r="F5" s="57"/>
      <c r="G5" s="58" t="str">
        <f t="shared" si="0"/>
        <v>○</v>
      </c>
      <c r="H5" s="55">
        <v>8</v>
      </c>
      <c r="I5" s="56" t="s">
        <v>18</v>
      </c>
      <c r="J5" s="57">
        <v>0</v>
      </c>
      <c r="K5" s="58" t="str">
        <f t="shared" si="1"/>
        <v>○</v>
      </c>
      <c r="L5" s="55">
        <v>2</v>
      </c>
      <c r="M5" s="56" t="s">
        <v>18</v>
      </c>
      <c r="N5" s="57">
        <v>0</v>
      </c>
      <c r="O5" s="58" t="str">
        <f t="shared" si="2"/>
        <v>○</v>
      </c>
      <c r="P5" s="55">
        <v>1</v>
      </c>
      <c r="Q5" s="56" t="s">
        <v>18</v>
      </c>
      <c r="R5" s="57">
        <v>0</v>
      </c>
      <c r="S5" s="58" t="str">
        <f t="shared" si="3"/>
        <v>○</v>
      </c>
      <c r="T5" s="55">
        <v>3</v>
      </c>
      <c r="U5" s="56" t="s">
        <v>18</v>
      </c>
      <c r="V5" s="57">
        <v>0</v>
      </c>
      <c r="W5" s="58" t="str">
        <f t="shared" si="4"/>
        <v>○</v>
      </c>
      <c r="X5" s="55">
        <v>8</v>
      </c>
      <c r="Y5" s="56" t="s">
        <v>18</v>
      </c>
      <c r="Z5" s="57">
        <v>0</v>
      </c>
      <c r="AA5" s="58" t="str">
        <f t="shared" si="5"/>
        <v>○</v>
      </c>
      <c r="AB5" s="55">
        <v>2</v>
      </c>
      <c r="AC5" s="56" t="s">
        <v>18</v>
      </c>
      <c r="AD5" s="57">
        <v>1</v>
      </c>
      <c r="AE5" s="58" t="str">
        <f t="shared" si="6"/>
        <v>○</v>
      </c>
      <c r="AF5" s="55">
        <v>1</v>
      </c>
      <c r="AG5" s="56" t="s">
        <v>18</v>
      </c>
      <c r="AH5" s="59">
        <v>0</v>
      </c>
      <c r="AI5" s="320"/>
      <c r="AJ5" s="322"/>
      <c r="AK5" s="324"/>
      <c r="AL5" s="324"/>
      <c r="AM5" s="327"/>
    </row>
    <row r="6" spans="1:39" customFormat="1" ht="26.25" customHeight="1">
      <c r="A6" s="315" t="s">
        <v>82</v>
      </c>
      <c r="B6" s="316"/>
      <c r="C6" s="71" t="str">
        <f t="shared" ref="C6:C19" si="7">IF(D6="","",IF(D6=F6,"△",IF(D6&gt;F6,"○","●")))</f>
        <v>●</v>
      </c>
      <c r="D6" s="72">
        <v>1</v>
      </c>
      <c r="E6" s="72" t="s">
        <v>18</v>
      </c>
      <c r="F6" s="73">
        <v>7</v>
      </c>
      <c r="G6" s="71" t="str">
        <f t="shared" si="0"/>
        <v/>
      </c>
      <c r="H6" s="72"/>
      <c r="I6" s="72"/>
      <c r="J6" s="73"/>
      <c r="K6" s="71" t="str">
        <f t="shared" si="1"/>
        <v>●</v>
      </c>
      <c r="L6" s="72">
        <v>0</v>
      </c>
      <c r="M6" s="72" t="s">
        <v>18</v>
      </c>
      <c r="N6" s="73">
        <v>13</v>
      </c>
      <c r="O6" s="71" t="str">
        <f t="shared" si="2"/>
        <v>●</v>
      </c>
      <c r="P6" s="72">
        <v>0</v>
      </c>
      <c r="Q6" s="72" t="s">
        <v>18</v>
      </c>
      <c r="R6" s="73">
        <v>9</v>
      </c>
      <c r="S6" s="71" t="str">
        <f t="shared" si="3"/>
        <v>●</v>
      </c>
      <c r="T6" s="72">
        <v>2</v>
      </c>
      <c r="U6" s="72" t="s">
        <v>18</v>
      </c>
      <c r="V6" s="73">
        <v>10</v>
      </c>
      <c r="W6" s="71" t="str">
        <f t="shared" si="4"/>
        <v>●</v>
      </c>
      <c r="X6" s="72">
        <v>0</v>
      </c>
      <c r="Y6" s="72" t="s">
        <v>18</v>
      </c>
      <c r="Z6" s="73">
        <v>4</v>
      </c>
      <c r="AA6" s="71" t="str">
        <f t="shared" si="5"/>
        <v>●</v>
      </c>
      <c r="AB6" s="72">
        <v>0</v>
      </c>
      <c r="AC6" s="72" t="s">
        <v>18</v>
      </c>
      <c r="AD6" s="73">
        <v>11</v>
      </c>
      <c r="AE6" s="71" t="str">
        <f t="shared" si="6"/>
        <v>●</v>
      </c>
      <c r="AF6" s="72">
        <v>0</v>
      </c>
      <c r="AG6" s="72" t="s">
        <v>18</v>
      </c>
      <c r="AH6" s="74">
        <v>13</v>
      </c>
      <c r="AI6" s="319">
        <f>COUNTIF(C6:AH7,"○")*3+COUNTIF(C6:AH7,"△")</f>
        <v>6</v>
      </c>
      <c r="AJ6" s="321">
        <f>D6+H6+L6+P6+T6+X6+AB6+AF6+D7+H7+L7+P7+T7+X7+AB7+AF7</f>
        <v>13</v>
      </c>
      <c r="AK6" s="323">
        <f>-(F6+J6+N6+R6+V6+Z6+AD6+AH6+F7+J7+N7+R7+V7+Z7+AD7+AH7)</f>
        <v>-109</v>
      </c>
      <c r="AL6" s="323">
        <f>AJ6+AK6</f>
        <v>-96</v>
      </c>
      <c r="AM6" s="325">
        <f>RANK(AI6,$AI$4:$AI$19,0)</f>
        <v>7</v>
      </c>
    </row>
    <row r="7" spans="1:39" customFormat="1" ht="26.25" customHeight="1">
      <c r="A7" s="317"/>
      <c r="B7" s="318"/>
      <c r="C7" s="58" t="str">
        <f t="shared" si="7"/>
        <v>●</v>
      </c>
      <c r="D7" s="55">
        <v>0</v>
      </c>
      <c r="E7" s="56" t="s">
        <v>18</v>
      </c>
      <c r="F7" s="57">
        <v>8</v>
      </c>
      <c r="G7" s="58" t="str">
        <f t="shared" si="0"/>
        <v/>
      </c>
      <c r="H7" s="55"/>
      <c r="I7" s="56"/>
      <c r="J7" s="57"/>
      <c r="K7" s="58" t="str">
        <f t="shared" si="1"/>
        <v>●</v>
      </c>
      <c r="L7" s="55">
        <v>0</v>
      </c>
      <c r="M7" s="56" t="s">
        <v>18</v>
      </c>
      <c r="N7" s="57">
        <v>9</v>
      </c>
      <c r="O7" s="58" t="str">
        <f t="shared" si="2"/>
        <v>●</v>
      </c>
      <c r="P7" s="55">
        <v>0</v>
      </c>
      <c r="Q7" s="56" t="s">
        <v>18</v>
      </c>
      <c r="R7" s="57">
        <v>13</v>
      </c>
      <c r="S7" s="58" t="str">
        <f t="shared" si="3"/>
        <v>○</v>
      </c>
      <c r="T7" s="55">
        <v>5</v>
      </c>
      <c r="U7" s="56" t="s">
        <v>18</v>
      </c>
      <c r="V7" s="57">
        <v>1</v>
      </c>
      <c r="W7" s="58" t="str">
        <f t="shared" si="4"/>
        <v>○</v>
      </c>
      <c r="X7" s="55">
        <v>5</v>
      </c>
      <c r="Y7" s="56" t="s">
        <v>18</v>
      </c>
      <c r="Z7" s="57">
        <v>2</v>
      </c>
      <c r="AA7" s="58" t="str">
        <f t="shared" si="5"/>
        <v>●</v>
      </c>
      <c r="AB7" s="55">
        <v>0</v>
      </c>
      <c r="AC7" s="56" t="s">
        <v>18</v>
      </c>
      <c r="AD7" s="57">
        <v>7</v>
      </c>
      <c r="AE7" s="58" t="str">
        <f t="shared" si="6"/>
        <v>●</v>
      </c>
      <c r="AF7" s="55">
        <v>0</v>
      </c>
      <c r="AG7" s="56" t="s">
        <v>18</v>
      </c>
      <c r="AH7" s="59">
        <v>2</v>
      </c>
      <c r="AI7" s="320"/>
      <c r="AJ7" s="322"/>
      <c r="AK7" s="324"/>
      <c r="AL7" s="324"/>
      <c r="AM7" s="327"/>
    </row>
    <row r="8" spans="1:39" customFormat="1" ht="26.25" customHeight="1">
      <c r="A8" s="315" t="s">
        <v>45</v>
      </c>
      <c r="B8" s="316"/>
      <c r="C8" s="71" t="str">
        <f t="shared" si="7"/>
        <v>△</v>
      </c>
      <c r="D8" s="72">
        <v>0</v>
      </c>
      <c r="E8" s="72" t="s">
        <v>18</v>
      </c>
      <c r="F8" s="73">
        <v>0</v>
      </c>
      <c r="G8" s="71" t="str">
        <f t="shared" si="0"/>
        <v>○</v>
      </c>
      <c r="H8" s="72">
        <v>13</v>
      </c>
      <c r="I8" s="72" t="s">
        <v>18</v>
      </c>
      <c r="J8" s="73">
        <v>0</v>
      </c>
      <c r="K8" s="71" t="str">
        <f t="shared" si="1"/>
        <v/>
      </c>
      <c r="L8" s="72"/>
      <c r="M8" s="72"/>
      <c r="N8" s="73"/>
      <c r="O8" s="71" t="str">
        <f t="shared" si="2"/>
        <v>●</v>
      </c>
      <c r="P8" s="72">
        <v>0</v>
      </c>
      <c r="Q8" s="72" t="s">
        <v>18</v>
      </c>
      <c r="R8" s="73">
        <v>2</v>
      </c>
      <c r="S8" s="71" t="str">
        <f t="shared" si="3"/>
        <v>●</v>
      </c>
      <c r="T8" s="72">
        <v>0</v>
      </c>
      <c r="U8" s="72" t="s">
        <v>18</v>
      </c>
      <c r="V8" s="73">
        <v>1</v>
      </c>
      <c r="W8" s="71" t="str">
        <f t="shared" si="4"/>
        <v>○</v>
      </c>
      <c r="X8" s="72">
        <v>7</v>
      </c>
      <c r="Y8" s="72" t="s">
        <v>18</v>
      </c>
      <c r="Z8" s="73">
        <v>0</v>
      </c>
      <c r="AA8" s="71" t="str">
        <f t="shared" si="5"/>
        <v>●</v>
      </c>
      <c r="AB8" s="72">
        <v>3</v>
      </c>
      <c r="AC8" s="72" t="s">
        <v>18</v>
      </c>
      <c r="AD8" s="73">
        <v>4</v>
      </c>
      <c r="AE8" s="71" t="str">
        <f t="shared" si="6"/>
        <v>○</v>
      </c>
      <c r="AF8" s="72">
        <v>2</v>
      </c>
      <c r="AG8" s="72" t="s">
        <v>18</v>
      </c>
      <c r="AH8" s="74">
        <v>0</v>
      </c>
      <c r="AI8" s="319">
        <f>COUNTIF(C8:AH9,"○")*3+COUNTIF(C8:AH9,"△")</f>
        <v>28</v>
      </c>
      <c r="AJ8" s="321">
        <f>D8+H8+L8+P8+T8+X8+AB8+AF8+D9+H9+L9+P9+T9+X9+AB9+AF9</f>
        <v>58</v>
      </c>
      <c r="AK8" s="323">
        <f>-(F8+J8+N8+R8+V8+Z8+AD8+AH8+F9+J9+N9+R9+V9+Z9+AD9+AH9)</f>
        <v>-13</v>
      </c>
      <c r="AL8" s="323">
        <f>AJ8+AK8</f>
        <v>45</v>
      </c>
      <c r="AM8" s="325">
        <f>RANK(AI8,$AI$4:$AI$19,0)</f>
        <v>3</v>
      </c>
    </row>
    <row r="9" spans="1:39" customFormat="1" ht="26.25" customHeight="1">
      <c r="A9" s="317"/>
      <c r="B9" s="318"/>
      <c r="C9" s="58" t="str">
        <f t="shared" si="7"/>
        <v>●</v>
      </c>
      <c r="D9" s="55">
        <v>0</v>
      </c>
      <c r="E9" s="56" t="s">
        <v>18</v>
      </c>
      <c r="F9" s="57">
        <v>2</v>
      </c>
      <c r="G9" s="58" t="str">
        <f t="shared" si="0"/>
        <v>○</v>
      </c>
      <c r="H9" s="55">
        <v>9</v>
      </c>
      <c r="I9" s="56" t="s">
        <v>18</v>
      </c>
      <c r="J9" s="57">
        <v>0</v>
      </c>
      <c r="K9" s="58" t="str">
        <f t="shared" si="1"/>
        <v/>
      </c>
      <c r="L9" s="55"/>
      <c r="M9" s="56"/>
      <c r="N9" s="57"/>
      <c r="O9" s="58" t="str">
        <f t="shared" si="2"/>
        <v>○</v>
      </c>
      <c r="P9" s="55">
        <v>3</v>
      </c>
      <c r="Q9" s="56" t="s">
        <v>18</v>
      </c>
      <c r="R9" s="57">
        <v>1</v>
      </c>
      <c r="S9" s="58" t="str">
        <f t="shared" si="3"/>
        <v>○</v>
      </c>
      <c r="T9" s="55">
        <v>9</v>
      </c>
      <c r="U9" s="56" t="s">
        <v>18</v>
      </c>
      <c r="V9" s="57">
        <v>1</v>
      </c>
      <c r="W9" s="58" t="str">
        <f t="shared" si="4"/>
        <v>○</v>
      </c>
      <c r="X9" s="55">
        <v>6</v>
      </c>
      <c r="Y9" s="56" t="s">
        <v>18</v>
      </c>
      <c r="Z9" s="57">
        <v>0</v>
      </c>
      <c r="AA9" s="58" t="str">
        <f t="shared" si="5"/>
        <v>○</v>
      </c>
      <c r="AB9" s="55">
        <v>2</v>
      </c>
      <c r="AC9" s="56" t="s">
        <v>18</v>
      </c>
      <c r="AD9" s="57">
        <v>1</v>
      </c>
      <c r="AE9" s="58" t="str">
        <f t="shared" si="6"/>
        <v>○</v>
      </c>
      <c r="AF9" s="55">
        <v>4</v>
      </c>
      <c r="AG9" s="56" t="s">
        <v>18</v>
      </c>
      <c r="AH9" s="59">
        <v>1</v>
      </c>
      <c r="AI9" s="320"/>
      <c r="AJ9" s="322"/>
      <c r="AK9" s="324"/>
      <c r="AL9" s="324"/>
      <c r="AM9" s="327"/>
    </row>
    <row r="10" spans="1:39" customFormat="1" ht="26.25" customHeight="1">
      <c r="A10" s="315" t="s">
        <v>83</v>
      </c>
      <c r="B10" s="316"/>
      <c r="C10" s="71" t="str">
        <f t="shared" si="7"/>
        <v>●</v>
      </c>
      <c r="D10" s="72">
        <v>0</v>
      </c>
      <c r="E10" s="72" t="s">
        <v>46</v>
      </c>
      <c r="F10" s="73">
        <v>2</v>
      </c>
      <c r="G10" s="71" t="str">
        <f t="shared" si="0"/>
        <v>○</v>
      </c>
      <c r="H10" s="72">
        <v>9</v>
      </c>
      <c r="I10" s="72" t="s">
        <v>46</v>
      </c>
      <c r="J10" s="73">
        <v>0</v>
      </c>
      <c r="K10" s="71" t="str">
        <f t="shared" si="1"/>
        <v>○</v>
      </c>
      <c r="L10" s="72">
        <v>2</v>
      </c>
      <c r="M10" s="72" t="s">
        <v>46</v>
      </c>
      <c r="N10" s="73">
        <v>0</v>
      </c>
      <c r="O10" s="71" t="str">
        <f t="shared" si="2"/>
        <v/>
      </c>
      <c r="P10" s="72"/>
      <c r="Q10" s="72"/>
      <c r="R10" s="73"/>
      <c r="S10" s="71" t="str">
        <f t="shared" si="3"/>
        <v>○</v>
      </c>
      <c r="T10" s="72">
        <v>4</v>
      </c>
      <c r="U10" s="72" t="s">
        <v>46</v>
      </c>
      <c r="V10" s="73">
        <v>3</v>
      </c>
      <c r="W10" s="71" t="str">
        <f t="shared" si="4"/>
        <v>○</v>
      </c>
      <c r="X10" s="72">
        <v>11</v>
      </c>
      <c r="Y10" s="72" t="s">
        <v>46</v>
      </c>
      <c r="Z10" s="73">
        <v>0</v>
      </c>
      <c r="AA10" s="71" t="str">
        <f t="shared" si="5"/>
        <v>●</v>
      </c>
      <c r="AB10" s="72">
        <v>1</v>
      </c>
      <c r="AC10" s="72" t="s">
        <v>46</v>
      </c>
      <c r="AD10" s="73">
        <v>5</v>
      </c>
      <c r="AE10" s="71" t="str">
        <f t="shared" si="6"/>
        <v>●</v>
      </c>
      <c r="AF10" s="72">
        <v>0</v>
      </c>
      <c r="AG10" s="72" t="s">
        <v>46</v>
      </c>
      <c r="AH10" s="74">
        <v>2</v>
      </c>
      <c r="AI10" s="319">
        <f>COUNTIF(C10:AH11,"○")*3+COUNTIF(C10:AH11,"△")</f>
        <v>22</v>
      </c>
      <c r="AJ10" s="321">
        <f>D10+H10+L10+P10+T10+X10+AB10+AF10+D11+H11+L11+P11+T11+X11+AB11+AF11</f>
        <v>60</v>
      </c>
      <c r="AK10" s="323">
        <f>-(F10+J10+N10+R10+V10+Z10+AD10+AH10+F11+J11+N11+R11+V11+Z11+AD11+AH11)</f>
        <v>-20</v>
      </c>
      <c r="AL10" s="323">
        <f>AJ10+AK10</f>
        <v>40</v>
      </c>
      <c r="AM10" s="325">
        <f>RANK(AI10,$AI$4:$AI$19,0)</f>
        <v>4</v>
      </c>
    </row>
    <row r="11" spans="1:39" customFormat="1" ht="26.25" customHeight="1">
      <c r="A11" s="317"/>
      <c r="B11" s="318"/>
      <c r="C11" s="58" t="str">
        <f t="shared" si="7"/>
        <v>●</v>
      </c>
      <c r="D11" s="55">
        <v>0</v>
      </c>
      <c r="E11" s="56" t="s">
        <v>46</v>
      </c>
      <c r="F11" s="57">
        <v>1</v>
      </c>
      <c r="G11" s="58" t="str">
        <f t="shared" si="0"/>
        <v>○</v>
      </c>
      <c r="H11" s="55">
        <v>13</v>
      </c>
      <c r="I11" s="56" t="s">
        <v>46</v>
      </c>
      <c r="J11" s="57">
        <v>0</v>
      </c>
      <c r="K11" s="58" t="str">
        <f t="shared" si="1"/>
        <v>●</v>
      </c>
      <c r="L11" s="55">
        <v>1</v>
      </c>
      <c r="M11" s="56" t="s">
        <v>46</v>
      </c>
      <c r="N11" s="57">
        <v>3</v>
      </c>
      <c r="O11" s="58" t="str">
        <f t="shared" si="2"/>
        <v/>
      </c>
      <c r="P11" s="55"/>
      <c r="Q11" s="56"/>
      <c r="R11" s="57"/>
      <c r="S11" s="58" t="str">
        <f t="shared" si="3"/>
        <v>○</v>
      </c>
      <c r="T11" s="55">
        <v>7</v>
      </c>
      <c r="U11" s="56" t="s">
        <v>46</v>
      </c>
      <c r="V11" s="57">
        <v>0</v>
      </c>
      <c r="W11" s="58" t="str">
        <f t="shared" si="4"/>
        <v>○</v>
      </c>
      <c r="X11" s="55">
        <v>9</v>
      </c>
      <c r="Y11" s="56" t="s">
        <v>46</v>
      </c>
      <c r="Z11" s="57">
        <v>0</v>
      </c>
      <c r="AA11" s="58" t="str">
        <f t="shared" si="5"/>
        <v>●</v>
      </c>
      <c r="AB11" s="55">
        <v>1</v>
      </c>
      <c r="AC11" s="56" t="s">
        <v>46</v>
      </c>
      <c r="AD11" s="57">
        <v>2</v>
      </c>
      <c r="AE11" s="58" t="str">
        <f t="shared" si="6"/>
        <v>△</v>
      </c>
      <c r="AF11" s="55">
        <v>2</v>
      </c>
      <c r="AG11" s="56" t="s">
        <v>46</v>
      </c>
      <c r="AH11" s="59">
        <v>2</v>
      </c>
      <c r="AI11" s="320"/>
      <c r="AJ11" s="322"/>
      <c r="AK11" s="324"/>
      <c r="AL11" s="324"/>
      <c r="AM11" s="327"/>
    </row>
    <row r="12" spans="1:39" customFormat="1" ht="26.25" customHeight="1">
      <c r="A12" s="315" t="s">
        <v>84</v>
      </c>
      <c r="B12" s="316"/>
      <c r="C12" s="71" t="str">
        <f t="shared" si="7"/>
        <v>○</v>
      </c>
      <c r="D12" s="72">
        <v>1</v>
      </c>
      <c r="E12" s="72" t="s">
        <v>46</v>
      </c>
      <c r="F12" s="73">
        <v>0</v>
      </c>
      <c r="G12" s="71" t="str">
        <f t="shared" si="0"/>
        <v>○</v>
      </c>
      <c r="H12" s="72">
        <v>10</v>
      </c>
      <c r="I12" s="72" t="s">
        <v>46</v>
      </c>
      <c r="J12" s="73">
        <v>2</v>
      </c>
      <c r="K12" s="71" t="str">
        <f t="shared" si="1"/>
        <v>○</v>
      </c>
      <c r="L12" s="72">
        <v>1</v>
      </c>
      <c r="M12" s="72" t="s">
        <v>46</v>
      </c>
      <c r="N12" s="73">
        <v>0</v>
      </c>
      <c r="O12" s="71" t="str">
        <f t="shared" si="2"/>
        <v>●</v>
      </c>
      <c r="P12" s="72">
        <v>3</v>
      </c>
      <c r="Q12" s="72" t="s">
        <v>46</v>
      </c>
      <c r="R12" s="73">
        <v>4</v>
      </c>
      <c r="S12" s="71" t="str">
        <f t="shared" si="3"/>
        <v/>
      </c>
      <c r="T12" s="72"/>
      <c r="U12" s="72"/>
      <c r="V12" s="73"/>
      <c r="W12" s="71" t="str">
        <f t="shared" si="4"/>
        <v>○</v>
      </c>
      <c r="X12" s="72">
        <v>5</v>
      </c>
      <c r="Y12" s="72" t="s">
        <v>46</v>
      </c>
      <c r="Z12" s="73">
        <v>0</v>
      </c>
      <c r="AA12" s="71" t="str">
        <f t="shared" si="5"/>
        <v>●</v>
      </c>
      <c r="AB12" s="72">
        <v>1</v>
      </c>
      <c r="AC12" s="72" t="s">
        <v>46</v>
      </c>
      <c r="AD12" s="73">
        <v>4</v>
      </c>
      <c r="AE12" s="71" t="str">
        <f t="shared" si="6"/>
        <v>○</v>
      </c>
      <c r="AF12" s="72">
        <v>1</v>
      </c>
      <c r="AG12" s="72" t="s">
        <v>46</v>
      </c>
      <c r="AH12" s="74">
        <v>0</v>
      </c>
      <c r="AI12" s="319">
        <f>COUNTIF(C12:AH13,"○")*3+COUNTIF(C12:AH13,"△")</f>
        <v>18</v>
      </c>
      <c r="AJ12" s="321">
        <f>D12+H12+L12+P12+T12+X12+AB12+AF12+D13+H13+L13+P13+T13+X13+AB13+AF13</f>
        <v>28</v>
      </c>
      <c r="AK12" s="323">
        <f>-(F12+J12+N12+R12+V12+Z12+AD12+AH12+F13+J13+N13+R13+V13+Z13+AD13+AH13)</f>
        <v>-42</v>
      </c>
      <c r="AL12" s="323">
        <f>AJ12+AK12</f>
        <v>-14</v>
      </c>
      <c r="AM12" s="325">
        <f>RANK(AI12,$AI$4:$AI$19,0)</f>
        <v>6</v>
      </c>
    </row>
    <row r="13" spans="1:39" customFormat="1" ht="26.25" customHeight="1">
      <c r="A13" s="317"/>
      <c r="B13" s="318"/>
      <c r="C13" s="58" t="str">
        <f t="shared" si="7"/>
        <v>●</v>
      </c>
      <c r="D13" s="55">
        <v>0</v>
      </c>
      <c r="E13" s="56" t="s">
        <v>46</v>
      </c>
      <c r="F13" s="57">
        <v>3</v>
      </c>
      <c r="G13" s="58" t="str">
        <f t="shared" si="0"/>
        <v>●</v>
      </c>
      <c r="H13" s="55">
        <v>1</v>
      </c>
      <c r="I13" s="56" t="s">
        <v>46</v>
      </c>
      <c r="J13" s="57">
        <v>5</v>
      </c>
      <c r="K13" s="58" t="str">
        <f t="shared" si="1"/>
        <v>●</v>
      </c>
      <c r="L13" s="55">
        <v>1</v>
      </c>
      <c r="M13" s="56" t="s">
        <v>46</v>
      </c>
      <c r="N13" s="57">
        <v>9</v>
      </c>
      <c r="O13" s="58" t="str">
        <f t="shared" si="2"/>
        <v>●</v>
      </c>
      <c r="P13" s="55">
        <v>0</v>
      </c>
      <c r="Q13" s="56" t="s">
        <v>46</v>
      </c>
      <c r="R13" s="57">
        <v>7</v>
      </c>
      <c r="S13" s="58" t="str">
        <f t="shared" si="3"/>
        <v/>
      </c>
      <c r="T13" s="55"/>
      <c r="U13" s="56"/>
      <c r="V13" s="57"/>
      <c r="W13" s="58" t="str">
        <f t="shared" si="4"/>
        <v>○</v>
      </c>
      <c r="X13" s="55">
        <v>4</v>
      </c>
      <c r="Y13" s="56" t="s">
        <v>46</v>
      </c>
      <c r="Z13" s="57">
        <v>3</v>
      </c>
      <c r="AA13" s="58" t="str">
        <f t="shared" si="5"/>
        <v>●</v>
      </c>
      <c r="AB13" s="55">
        <v>0</v>
      </c>
      <c r="AC13" s="56" t="s">
        <v>46</v>
      </c>
      <c r="AD13" s="57">
        <v>4</v>
      </c>
      <c r="AE13" s="58" t="str">
        <f t="shared" si="6"/>
        <v>●</v>
      </c>
      <c r="AF13" s="55">
        <v>0</v>
      </c>
      <c r="AG13" s="56" t="s">
        <v>46</v>
      </c>
      <c r="AH13" s="59">
        <v>1</v>
      </c>
      <c r="AI13" s="320"/>
      <c r="AJ13" s="322"/>
      <c r="AK13" s="324"/>
      <c r="AL13" s="324"/>
      <c r="AM13" s="327"/>
    </row>
    <row r="14" spans="1:39" customFormat="1" ht="26.25" customHeight="1">
      <c r="A14" s="315" t="s">
        <v>85</v>
      </c>
      <c r="B14" s="316"/>
      <c r="C14" s="71" t="str">
        <f t="shared" si="7"/>
        <v>●</v>
      </c>
      <c r="D14" s="72">
        <v>0</v>
      </c>
      <c r="E14" s="72" t="s">
        <v>47</v>
      </c>
      <c r="F14" s="73">
        <v>6</v>
      </c>
      <c r="G14" s="71" t="str">
        <f t="shared" si="0"/>
        <v>○</v>
      </c>
      <c r="H14" s="72">
        <v>4</v>
      </c>
      <c r="I14" s="72" t="s">
        <v>47</v>
      </c>
      <c r="J14" s="73">
        <v>0</v>
      </c>
      <c r="K14" s="71" t="str">
        <f t="shared" si="1"/>
        <v>●</v>
      </c>
      <c r="L14" s="72">
        <v>0</v>
      </c>
      <c r="M14" s="72" t="s">
        <v>47</v>
      </c>
      <c r="N14" s="73">
        <v>7</v>
      </c>
      <c r="O14" s="71" t="str">
        <f t="shared" si="2"/>
        <v>●</v>
      </c>
      <c r="P14" s="72">
        <v>0</v>
      </c>
      <c r="Q14" s="72" t="s">
        <v>47</v>
      </c>
      <c r="R14" s="73">
        <v>11</v>
      </c>
      <c r="S14" s="71" t="str">
        <f t="shared" si="3"/>
        <v>●</v>
      </c>
      <c r="T14" s="72">
        <v>0</v>
      </c>
      <c r="U14" s="72" t="s">
        <v>47</v>
      </c>
      <c r="V14" s="73">
        <v>5</v>
      </c>
      <c r="W14" s="71" t="str">
        <f t="shared" si="4"/>
        <v/>
      </c>
      <c r="X14" s="72"/>
      <c r="Y14" s="72"/>
      <c r="Z14" s="73"/>
      <c r="AA14" s="71" t="str">
        <f t="shared" si="5"/>
        <v>●</v>
      </c>
      <c r="AB14" s="72">
        <v>1</v>
      </c>
      <c r="AC14" s="72" t="s">
        <v>47</v>
      </c>
      <c r="AD14" s="73">
        <v>12</v>
      </c>
      <c r="AE14" s="71" t="str">
        <f t="shared" si="6"/>
        <v>●</v>
      </c>
      <c r="AF14" s="72">
        <v>0</v>
      </c>
      <c r="AG14" s="72" t="s">
        <v>47</v>
      </c>
      <c r="AH14" s="74">
        <v>10</v>
      </c>
      <c r="AI14" s="319">
        <f>COUNTIF(C14:AH15,"○")*3+COUNTIF(C14:AH15,"△")</f>
        <v>3</v>
      </c>
      <c r="AJ14" s="321">
        <f>D14+H14+L14+P14+T14+X14+AB14+AF14+D15+H15+L15+P15+T15+X15+AB15+AF15</f>
        <v>13</v>
      </c>
      <c r="AK14" s="323">
        <f>-(F14+J14+N14+R14+V14+Z14+AD14+AH14+F15+J15+N15+R15+V15+Z15+AD15+AH15)</f>
        <v>-95</v>
      </c>
      <c r="AL14" s="323">
        <f>AJ14+AK14</f>
        <v>-82</v>
      </c>
      <c r="AM14" s="325">
        <f>RANK(AI14,$AI$4:$AI$19,0)</f>
        <v>8</v>
      </c>
    </row>
    <row r="15" spans="1:39" customFormat="1" ht="26.25" customHeight="1">
      <c r="A15" s="317"/>
      <c r="B15" s="318"/>
      <c r="C15" s="58" t="str">
        <f t="shared" si="7"/>
        <v>●</v>
      </c>
      <c r="D15" s="55">
        <v>0</v>
      </c>
      <c r="E15" s="56" t="s">
        <v>47</v>
      </c>
      <c r="F15" s="57">
        <v>8</v>
      </c>
      <c r="G15" s="58" t="str">
        <f t="shared" si="0"/>
        <v>●</v>
      </c>
      <c r="H15" s="55">
        <v>2</v>
      </c>
      <c r="I15" s="56" t="s">
        <v>47</v>
      </c>
      <c r="J15" s="57">
        <v>5</v>
      </c>
      <c r="K15" s="58" t="str">
        <f t="shared" si="1"/>
        <v>●</v>
      </c>
      <c r="L15" s="55">
        <v>0</v>
      </c>
      <c r="M15" s="56" t="s">
        <v>47</v>
      </c>
      <c r="N15" s="57">
        <v>6</v>
      </c>
      <c r="O15" s="58" t="str">
        <f t="shared" si="2"/>
        <v>●</v>
      </c>
      <c r="P15" s="55">
        <v>0</v>
      </c>
      <c r="Q15" s="56" t="s">
        <v>47</v>
      </c>
      <c r="R15" s="57">
        <v>9</v>
      </c>
      <c r="S15" s="58" t="str">
        <f t="shared" si="3"/>
        <v>●</v>
      </c>
      <c r="T15" s="55">
        <v>3</v>
      </c>
      <c r="U15" s="56" t="s">
        <v>47</v>
      </c>
      <c r="V15" s="57">
        <v>4</v>
      </c>
      <c r="W15" s="58" t="str">
        <f t="shared" si="4"/>
        <v/>
      </c>
      <c r="X15" s="55"/>
      <c r="Y15" s="56"/>
      <c r="Z15" s="57"/>
      <c r="AA15" s="58" t="str">
        <f t="shared" si="5"/>
        <v>●</v>
      </c>
      <c r="AB15" s="55">
        <v>2</v>
      </c>
      <c r="AC15" s="56" t="s">
        <v>47</v>
      </c>
      <c r="AD15" s="57">
        <v>5</v>
      </c>
      <c r="AE15" s="58" t="str">
        <f t="shared" si="6"/>
        <v>●</v>
      </c>
      <c r="AF15" s="55">
        <v>1</v>
      </c>
      <c r="AG15" s="56" t="s">
        <v>47</v>
      </c>
      <c r="AH15" s="59">
        <v>7</v>
      </c>
      <c r="AI15" s="320"/>
      <c r="AJ15" s="322"/>
      <c r="AK15" s="324"/>
      <c r="AL15" s="324"/>
      <c r="AM15" s="327"/>
    </row>
    <row r="16" spans="1:39" customFormat="1" ht="26.25" customHeight="1">
      <c r="A16" s="315" t="s">
        <v>86</v>
      </c>
      <c r="B16" s="316"/>
      <c r="C16" s="71" t="str">
        <f t="shared" si="7"/>
        <v>●</v>
      </c>
      <c r="D16" s="72">
        <v>2</v>
      </c>
      <c r="E16" s="72" t="s">
        <v>47</v>
      </c>
      <c r="F16" s="73">
        <v>3</v>
      </c>
      <c r="G16" s="71" t="str">
        <f t="shared" si="0"/>
        <v>○</v>
      </c>
      <c r="H16" s="72">
        <v>11</v>
      </c>
      <c r="I16" s="72" t="s">
        <v>47</v>
      </c>
      <c r="J16" s="73">
        <v>0</v>
      </c>
      <c r="K16" s="71" t="str">
        <f t="shared" si="1"/>
        <v>○</v>
      </c>
      <c r="L16" s="72">
        <v>4</v>
      </c>
      <c r="M16" s="72" t="s">
        <v>47</v>
      </c>
      <c r="N16" s="73">
        <v>3</v>
      </c>
      <c r="O16" s="71" t="str">
        <f t="shared" si="2"/>
        <v>○</v>
      </c>
      <c r="P16" s="72">
        <v>5</v>
      </c>
      <c r="Q16" s="72" t="s">
        <v>47</v>
      </c>
      <c r="R16" s="73">
        <v>1</v>
      </c>
      <c r="S16" s="71" t="str">
        <f t="shared" si="3"/>
        <v>○</v>
      </c>
      <c r="T16" s="72">
        <v>4</v>
      </c>
      <c r="U16" s="72" t="s">
        <v>47</v>
      </c>
      <c r="V16" s="73">
        <v>1</v>
      </c>
      <c r="W16" s="71" t="str">
        <f t="shared" si="4"/>
        <v>○</v>
      </c>
      <c r="X16" s="72">
        <v>12</v>
      </c>
      <c r="Y16" s="72" t="s">
        <v>47</v>
      </c>
      <c r="Z16" s="73">
        <v>1</v>
      </c>
      <c r="AA16" s="71" t="str">
        <f t="shared" si="5"/>
        <v/>
      </c>
      <c r="AB16" s="72"/>
      <c r="AC16" s="72"/>
      <c r="AD16" s="73"/>
      <c r="AE16" s="71" t="str">
        <f t="shared" si="6"/>
        <v>○</v>
      </c>
      <c r="AF16" s="72">
        <v>2</v>
      </c>
      <c r="AG16" s="72" t="s">
        <v>47</v>
      </c>
      <c r="AH16" s="74">
        <v>0</v>
      </c>
      <c r="AI16" s="319">
        <f>COUNTIF(C16:AH17,"○")*3+COUNTIF(C16:AH17,"△")</f>
        <v>33</v>
      </c>
      <c r="AJ16" s="321">
        <f>D16+H16+L16+P16+T16+X16+AB16+AF16+D17+H17+L17+P17+T17+X17+AB17+AF17</f>
        <v>63</v>
      </c>
      <c r="AK16" s="323">
        <f>-(F16+J16+N16+R16+V16+Z16+AD16+AH16+F17+J17+N17+R17+V17+Z17+AD17+AH17)</f>
        <v>-16</v>
      </c>
      <c r="AL16" s="323">
        <f>AJ16+AK16</f>
        <v>47</v>
      </c>
      <c r="AM16" s="325">
        <f>RANK(AI16,$AI$4:$AI$19,0)</f>
        <v>2</v>
      </c>
    </row>
    <row r="17" spans="1:39" customFormat="1" ht="26.25" customHeight="1">
      <c r="A17" s="317"/>
      <c r="B17" s="318"/>
      <c r="C17" s="58" t="str">
        <f t="shared" si="7"/>
        <v>●</v>
      </c>
      <c r="D17" s="55">
        <v>1</v>
      </c>
      <c r="E17" s="56" t="s">
        <v>47</v>
      </c>
      <c r="F17" s="57">
        <v>2</v>
      </c>
      <c r="G17" s="58" t="str">
        <f t="shared" si="0"/>
        <v>○</v>
      </c>
      <c r="H17" s="55">
        <v>7</v>
      </c>
      <c r="I17" s="56" t="s">
        <v>47</v>
      </c>
      <c r="J17" s="57">
        <v>0</v>
      </c>
      <c r="K17" s="58" t="str">
        <f t="shared" si="1"/>
        <v>●</v>
      </c>
      <c r="L17" s="55">
        <v>1</v>
      </c>
      <c r="M17" s="56" t="s">
        <v>47</v>
      </c>
      <c r="N17" s="57">
        <v>2</v>
      </c>
      <c r="O17" s="58" t="str">
        <f t="shared" si="2"/>
        <v>○</v>
      </c>
      <c r="P17" s="55">
        <v>2</v>
      </c>
      <c r="Q17" s="56" t="s">
        <v>47</v>
      </c>
      <c r="R17" s="57">
        <v>1</v>
      </c>
      <c r="S17" s="58" t="str">
        <f t="shared" si="3"/>
        <v>○</v>
      </c>
      <c r="T17" s="55">
        <v>4</v>
      </c>
      <c r="U17" s="56" t="s">
        <v>47</v>
      </c>
      <c r="V17" s="57">
        <v>0</v>
      </c>
      <c r="W17" s="58" t="str">
        <f t="shared" si="4"/>
        <v>○</v>
      </c>
      <c r="X17" s="55">
        <v>5</v>
      </c>
      <c r="Y17" s="56" t="s">
        <v>47</v>
      </c>
      <c r="Z17" s="57">
        <v>2</v>
      </c>
      <c r="AA17" s="58" t="str">
        <f t="shared" si="5"/>
        <v/>
      </c>
      <c r="AB17" s="55"/>
      <c r="AC17" s="56"/>
      <c r="AD17" s="57"/>
      <c r="AE17" s="58" t="str">
        <f t="shared" si="6"/>
        <v>○</v>
      </c>
      <c r="AF17" s="55">
        <v>3</v>
      </c>
      <c r="AG17" s="56" t="s">
        <v>47</v>
      </c>
      <c r="AH17" s="59">
        <v>0</v>
      </c>
      <c r="AI17" s="320"/>
      <c r="AJ17" s="322"/>
      <c r="AK17" s="324"/>
      <c r="AL17" s="324"/>
      <c r="AM17" s="327"/>
    </row>
    <row r="18" spans="1:39" customFormat="1" ht="26.25" customHeight="1">
      <c r="A18" s="315" t="s">
        <v>87</v>
      </c>
      <c r="B18" s="316"/>
      <c r="C18" s="71" t="str">
        <f t="shared" si="7"/>
        <v>○</v>
      </c>
      <c r="D18" s="72">
        <v>2</v>
      </c>
      <c r="E18" s="72" t="s">
        <v>48</v>
      </c>
      <c r="F18" s="73">
        <v>1</v>
      </c>
      <c r="G18" s="71" t="str">
        <f t="shared" si="0"/>
        <v>○</v>
      </c>
      <c r="H18" s="72">
        <v>13</v>
      </c>
      <c r="I18" s="72" t="s">
        <v>48</v>
      </c>
      <c r="J18" s="73">
        <v>0</v>
      </c>
      <c r="K18" s="71" t="str">
        <f t="shared" si="1"/>
        <v>●</v>
      </c>
      <c r="L18" s="72">
        <v>0</v>
      </c>
      <c r="M18" s="72" t="s">
        <v>48</v>
      </c>
      <c r="N18" s="73">
        <v>2</v>
      </c>
      <c r="O18" s="71" t="str">
        <f t="shared" si="2"/>
        <v>○</v>
      </c>
      <c r="P18" s="72">
        <v>2</v>
      </c>
      <c r="Q18" s="72" t="s">
        <v>48</v>
      </c>
      <c r="R18" s="73">
        <v>0</v>
      </c>
      <c r="S18" s="71" t="str">
        <f t="shared" si="3"/>
        <v>●</v>
      </c>
      <c r="T18" s="72">
        <v>0</v>
      </c>
      <c r="U18" s="72" t="s">
        <v>48</v>
      </c>
      <c r="V18" s="73">
        <v>1</v>
      </c>
      <c r="W18" s="71" t="str">
        <f t="shared" si="4"/>
        <v>○</v>
      </c>
      <c r="X18" s="72">
        <v>10</v>
      </c>
      <c r="Y18" s="72" t="s">
        <v>48</v>
      </c>
      <c r="Z18" s="73">
        <v>0</v>
      </c>
      <c r="AA18" s="71" t="str">
        <f t="shared" si="5"/>
        <v>●</v>
      </c>
      <c r="AB18" s="72">
        <v>0</v>
      </c>
      <c r="AC18" s="72" t="s">
        <v>48</v>
      </c>
      <c r="AD18" s="73">
        <v>2</v>
      </c>
      <c r="AE18" s="71" t="str">
        <f t="shared" si="6"/>
        <v/>
      </c>
      <c r="AF18" s="72"/>
      <c r="AG18" s="72"/>
      <c r="AH18" s="74"/>
      <c r="AI18" s="319">
        <f>COUNTIF(C18:AH19,"○")*3+COUNTIF(C18:AH19,"△")</f>
        <v>22</v>
      </c>
      <c r="AJ18" s="321">
        <f>D18+H18+L18+P18+T18+X18+AB18+AF18+D19+H19+L19+P19+T19+X19+AB19+AF19</f>
        <v>40</v>
      </c>
      <c r="AK18" s="323">
        <f>-(F18+J18+N18+R18+V18+Z18+AD18+AH18+F19+J19+N19+R19+V19+Z19+AD19+AH19)</f>
        <v>-17</v>
      </c>
      <c r="AL18" s="323">
        <f>AJ18+AK18</f>
        <v>23</v>
      </c>
      <c r="AM18" s="325">
        <f>RANK(AI18,$AI$4:$AI$19,0)</f>
        <v>4</v>
      </c>
    </row>
    <row r="19" spans="1:39" customFormat="1" ht="26.25" customHeight="1" thickBot="1">
      <c r="A19" s="328"/>
      <c r="B19" s="329"/>
      <c r="C19" s="60" t="str">
        <f t="shared" si="7"/>
        <v>●</v>
      </c>
      <c r="D19" s="61">
        <v>0</v>
      </c>
      <c r="E19" s="62" t="s">
        <v>48</v>
      </c>
      <c r="F19" s="62">
        <v>1</v>
      </c>
      <c r="G19" s="60" t="str">
        <f t="shared" si="0"/>
        <v>○</v>
      </c>
      <c r="H19" s="61">
        <v>2</v>
      </c>
      <c r="I19" s="62" t="s">
        <v>48</v>
      </c>
      <c r="J19" s="62">
        <v>0</v>
      </c>
      <c r="K19" s="60" t="str">
        <f t="shared" si="1"/>
        <v>●</v>
      </c>
      <c r="L19" s="61">
        <v>1</v>
      </c>
      <c r="M19" s="62" t="s">
        <v>48</v>
      </c>
      <c r="N19" s="62">
        <v>4</v>
      </c>
      <c r="O19" s="60" t="str">
        <f t="shared" si="2"/>
        <v>△</v>
      </c>
      <c r="P19" s="61">
        <v>2</v>
      </c>
      <c r="Q19" s="62" t="s">
        <v>48</v>
      </c>
      <c r="R19" s="62">
        <v>2</v>
      </c>
      <c r="S19" s="60" t="str">
        <f t="shared" si="3"/>
        <v>○</v>
      </c>
      <c r="T19" s="61">
        <v>1</v>
      </c>
      <c r="U19" s="62" t="s">
        <v>48</v>
      </c>
      <c r="V19" s="62">
        <v>0</v>
      </c>
      <c r="W19" s="60" t="str">
        <f t="shared" si="4"/>
        <v>○</v>
      </c>
      <c r="X19" s="61">
        <v>7</v>
      </c>
      <c r="Y19" s="62" t="s">
        <v>48</v>
      </c>
      <c r="Z19" s="62">
        <v>1</v>
      </c>
      <c r="AA19" s="60" t="str">
        <f t="shared" si="5"/>
        <v>●</v>
      </c>
      <c r="AB19" s="61">
        <v>0</v>
      </c>
      <c r="AC19" s="62" t="s">
        <v>48</v>
      </c>
      <c r="AD19" s="62">
        <v>3</v>
      </c>
      <c r="AE19" s="60" t="str">
        <f t="shared" si="6"/>
        <v/>
      </c>
      <c r="AF19" s="61"/>
      <c r="AG19" s="62"/>
      <c r="AH19" s="63"/>
      <c r="AI19" s="330"/>
      <c r="AJ19" s="331"/>
      <c r="AK19" s="332"/>
      <c r="AL19" s="332"/>
      <c r="AM19" s="326"/>
    </row>
  </sheetData>
  <mergeCells count="62">
    <mergeCell ref="A4:B5"/>
    <mergeCell ref="AI4:AI5"/>
    <mergeCell ref="AM10:AM11"/>
    <mergeCell ref="AM8:AM9"/>
    <mergeCell ref="AJ4:AJ5"/>
    <mergeCell ref="AK4:AK5"/>
    <mergeCell ref="AL4:AL5"/>
    <mergeCell ref="AM6:AM7"/>
    <mergeCell ref="AM4:AM5"/>
    <mergeCell ref="A8:B9"/>
    <mergeCell ref="AI8:AI9"/>
    <mergeCell ref="AJ8:AJ9"/>
    <mergeCell ref="AK8:AK9"/>
    <mergeCell ref="AL8:AL9"/>
    <mergeCell ref="A10:B11"/>
    <mergeCell ref="AI10:AI11"/>
    <mergeCell ref="AJ10:AJ11"/>
    <mergeCell ref="AK10:AK11"/>
    <mergeCell ref="AL10:AL11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6:B7"/>
    <mergeCell ref="AI6:AI7"/>
    <mergeCell ref="AJ6:AJ7"/>
    <mergeCell ref="AK6:AK7"/>
    <mergeCell ref="AL6:AL7"/>
    <mergeCell ref="A1:AM1"/>
    <mergeCell ref="AI2:AI3"/>
    <mergeCell ref="C2:F3"/>
    <mergeCell ref="G2:J3"/>
    <mergeCell ref="K2:N3"/>
    <mergeCell ref="O2:R3"/>
    <mergeCell ref="S2:V3"/>
    <mergeCell ref="AJ2:AJ3"/>
    <mergeCell ref="AK2:AK3"/>
    <mergeCell ref="AL2:AL3"/>
    <mergeCell ref="AM2:AM3"/>
    <mergeCell ref="W2:Z3"/>
    <mergeCell ref="AA2:AD3"/>
    <mergeCell ref="AE2:A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9"/>
  <sheetViews>
    <sheetView view="pageBreakPreview" zoomScale="60" zoomScaleNormal="80" workbookViewId="0">
      <selection activeCell="O15" sqref="O15"/>
    </sheetView>
  </sheetViews>
  <sheetFormatPr defaultRowHeight="13.5"/>
  <cols>
    <col min="1" max="1" width="10.125" style="32" customWidth="1"/>
    <col min="2" max="2" width="14" style="32" customWidth="1"/>
    <col min="3" max="34" width="2.5" style="32" customWidth="1"/>
    <col min="35" max="39" width="5.625" style="32" customWidth="1"/>
    <col min="40" max="237" width="9" style="32"/>
    <col min="238" max="239" width="8.125" style="32" customWidth="1"/>
    <col min="240" max="271" width="3.25" style="32" customWidth="1"/>
    <col min="272" max="277" width="10" style="32" customWidth="1"/>
    <col min="278" max="278" width="26.125" style="32" customWidth="1"/>
    <col min="279" max="279" width="9" style="32"/>
    <col min="280" max="283" width="3.5" style="32" customWidth="1"/>
    <col min="284" max="493" width="9" style="32"/>
    <col min="494" max="495" width="8.125" style="32" customWidth="1"/>
    <col min="496" max="527" width="3.25" style="32" customWidth="1"/>
    <col min="528" max="533" width="10" style="32" customWidth="1"/>
    <col min="534" max="534" width="26.125" style="32" customWidth="1"/>
    <col min="535" max="535" width="9" style="32"/>
    <col min="536" max="539" width="3.5" style="32" customWidth="1"/>
    <col min="540" max="749" width="9" style="32"/>
    <col min="750" max="751" width="8.125" style="32" customWidth="1"/>
    <col min="752" max="783" width="3.25" style="32" customWidth="1"/>
    <col min="784" max="789" width="10" style="32" customWidth="1"/>
    <col min="790" max="790" width="26.125" style="32" customWidth="1"/>
    <col min="791" max="791" width="9" style="32"/>
    <col min="792" max="795" width="3.5" style="32" customWidth="1"/>
    <col min="796" max="1005" width="9" style="32"/>
    <col min="1006" max="1007" width="8.125" style="32" customWidth="1"/>
    <col min="1008" max="1039" width="3.25" style="32" customWidth="1"/>
    <col min="1040" max="1045" width="10" style="32" customWidth="1"/>
    <col min="1046" max="1046" width="26.125" style="32" customWidth="1"/>
    <col min="1047" max="1047" width="9" style="32"/>
    <col min="1048" max="1051" width="3.5" style="32" customWidth="1"/>
    <col min="1052" max="1261" width="9" style="32"/>
    <col min="1262" max="1263" width="8.125" style="32" customWidth="1"/>
    <col min="1264" max="1295" width="3.25" style="32" customWidth="1"/>
    <col min="1296" max="1301" width="10" style="32" customWidth="1"/>
    <col min="1302" max="1302" width="26.125" style="32" customWidth="1"/>
    <col min="1303" max="1303" width="9" style="32"/>
    <col min="1304" max="1307" width="3.5" style="32" customWidth="1"/>
    <col min="1308" max="1517" width="9" style="32"/>
    <col min="1518" max="1519" width="8.125" style="32" customWidth="1"/>
    <col min="1520" max="1551" width="3.25" style="32" customWidth="1"/>
    <col min="1552" max="1557" width="10" style="32" customWidth="1"/>
    <col min="1558" max="1558" width="26.125" style="32" customWidth="1"/>
    <col min="1559" max="1559" width="9" style="32"/>
    <col min="1560" max="1563" width="3.5" style="32" customWidth="1"/>
    <col min="1564" max="1773" width="9" style="32"/>
    <col min="1774" max="1775" width="8.125" style="32" customWidth="1"/>
    <col min="1776" max="1807" width="3.25" style="32" customWidth="1"/>
    <col min="1808" max="1813" width="10" style="32" customWidth="1"/>
    <col min="1814" max="1814" width="26.125" style="32" customWidth="1"/>
    <col min="1815" max="1815" width="9" style="32"/>
    <col min="1816" max="1819" width="3.5" style="32" customWidth="1"/>
    <col min="1820" max="2029" width="9" style="32"/>
    <col min="2030" max="2031" width="8.125" style="32" customWidth="1"/>
    <col min="2032" max="2063" width="3.25" style="32" customWidth="1"/>
    <col min="2064" max="2069" width="10" style="32" customWidth="1"/>
    <col min="2070" max="2070" width="26.125" style="32" customWidth="1"/>
    <col min="2071" max="2071" width="9" style="32"/>
    <col min="2072" max="2075" width="3.5" style="32" customWidth="1"/>
    <col min="2076" max="2285" width="9" style="32"/>
    <col min="2286" max="2287" width="8.125" style="32" customWidth="1"/>
    <col min="2288" max="2319" width="3.25" style="32" customWidth="1"/>
    <col min="2320" max="2325" width="10" style="32" customWidth="1"/>
    <col min="2326" max="2326" width="26.125" style="32" customWidth="1"/>
    <col min="2327" max="2327" width="9" style="32"/>
    <col min="2328" max="2331" width="3.5" style="32" customWidth="1"/>
    <col min="2332" max="2541" width="9" style="32"/>
    <col min="2542" max="2543" width="8.125" style="32" customWidth="1"/>
    <col min="2544" max="2575" width="3.25" style="32" customWidth="1"/>
    <col min="2576" max="2581" width="10" style="32" customWidth="1"/>
    <col min="2582" max="2582" width="26.125" style="32" customWidth="1"/>
    <col min="2583" max="2583" width="9" style="32"/>
    <col min="2584" max="2587" width="3.5" style="32" customWidth="1"/>
    <col min="2588" max="2797" width="9" style="32"/>
    <col min="2798" max="2799" width="8.125" style="32" customWidth="1"/>
    <col min="2800" max="2831" width="3.25" style="32" customWidth="1"/>
    <col min="2832" max="2837" width="10" style="32" customWidth="1"/>
    <col min="2838" max="2838" width="26.125" style="32" customWidth="1"/>
    <col min="2839" max="2839" width="9" style="32"/>
    <col min="2840" max="2843" width="3.5" style="32" customWidth="1"/>
    <col min="2844" max="3053" width="9" style="32"/>
    <col min="3054" max="3055" width="8.125" style="32" customWidth="1"/>
    <col min="3056" max="3087" width="3.25" style="32" customWidth="1"/>
    <col min="3088" max="3093" width="10" style="32" customWidth="1"/>
    <col min="3094" max="3094" width="26.125" style="32" customWidth="1"/>
    <col min="3095" max="3095" width="9" style="32"/>
    <col min="3096" max="3099" width="3.5" style="32" customWidth="1"/>
    <col min="3100" max="3309" width="9" style="32"/>
    <col min="3310" max="3311" width="8.125" style="32" customWidth="1"/>
    <col min="3312" max="3343" width="3.25" style="32" customWidth="1"/>
    <col min="3344" max="3349" width="10" style="32" customWidth="1"/>
    <col min="3350" max="3350" width="26.125" style="32" customWidth="1"/>
    <col min="3351" max="3351" width="9" style="32"/>
    <col min="3352" max="3355" width="3.5" style="32" customWidth="1"/>
    <col min="3356" max="3565" width="9" style="32"/>
    <col min="3566" max="3567" width="8.125" style="32" customWidth="1"/>
    <col min="3568" max="3599" width="3.25" style="32" customWidth="1"/>
    <col min="3600" max="3605" width="10" style="32" customWidth="1"/>
    <col min="3606" max="3606" width="26.125" style="32" customWidth="1"/>
    <col min="3607" max="3607" width="9" style="32"/>
    <col min="3608" max="3611" width="3.5" style="32" customWidth="1"/>
    <col min="3612" max="3821" width="9" style="32"/>
    <col min="3822" max="3823" width="8.125" style="32" customWidth="1"/>
    <col min="3824" max="3855" width="3.25" style="32" customWidth="1"/>
    <col min="3856" max="3861" width="10" style="32" customWidth="1"/>
    <col min="3862" max="3862" width="26.125" style="32" customWidth="1"/>
    <col min="3863" max="3863" width="9" style="32"/>
    <col min="3864" max="3867" width="3.5" style="32" customWidth="1"/>
    <col min="3868" max="4077" width="9" style="32"/>
    <col min="4078" max="4079" width="8.125" style="32" customWidth="1"/>
    <col min="4080" max="4111" width="3.25" style="32" customWidth="1"/>
    <col min="4112" max="4117" width="10" style="32" customWidth="1"/>
    <col min="4118" max="4118" width="26.125" style="32" customWidth="1"/>
    <col min="4119" max="4119" width="9" style="32"/>
    <col min="4120" max="4123" width="3.5" style="32" customWidth="1"/>
    <col min="4124" max="4333" width="9" style="32"/>
    <col min="4334" max="4335" width="8.125" style="32" customWidth="1"/>
    <col min="4336" max="4367" width="3.25" style="32" customWidth="1"/>
    <col min="4368" max="4373" width="10" style="32" customWidth="1"/>
    <col min="4374" max="4374" width="26.125" style="32" customWidth="1"/>
    <col min="4375" max="4375" width="9" style="32"/>
    <col min="4376" max="4379" width="3.5" style="32" customWidth="1"/>
    <col min="4380" max="4589" width="9" style="32"/>
    <col min="4590" max="4591" width="8.125" style="32" customWidth="1"/>
    <col min="4592" max="4623" width="3.25" style="32" customWidth="1"/>
    <col min="4624" max="4629" width="10" style="32" customWidth="1"/>
    <col min="4630" max="4630" width="26.125" style="32" customWidth="1"/>
    <col min="4631" max="4631" width="9" style="32"/>
    <col min="4632" max="4635" width="3.5" style="32" customWidth="1"/>
    <col min="4636" max="4845" width="9" style="32"/>
    <col min="4846" max="4847" width="8.125" style="32" customWidth="1"/>
    <col min="4848" max="4879" width="3.25" style="32" customWidth="1"/>
    <col min="4880" max="4885" width="10" style="32" customWidth="1"/>
    <col min="4886" max="4886" width="26.125" style="32" customWidth="1"/>
    <col min="4887" max="4887" width="9" style="32"/>
    <col min="4888" max="4891" width="3.5" style="32" customWidth="1"/>
    <col min="4892" max="5101" width="9" style="32"/>
    <col min="5102" max="5103" width="8.125" style="32" customWidth="1"/>
    <col min="5104" max="5135" width="3.25" style="32" customWidth="1"/>
    <col min="5136" max="5141" width="10" style="32" customWidth="1"/>
    <col min="5142" max="5142" width="26.125" style="32" customWidth="1"/>
    <col min="5143" max="5143" width="9" style="32"/>
    <col min="5144" max="5147" width="3.5" style="32" customWidth="1"/>
    <col min="5148" max="5357" width="9" style="32"/>
    <col min="5358" max="5359" width="8.125" style="32" customWidth="1"/>
    <col min="5360" max="5391" width="3.25" style="32" customWidth="1"/>
    <col min="5392" max="5397" width="10" style="32" customWidth="1"/>
    <col min="5398" max="5398" width="26.125" style="32" customWidth="1"/>
    <col min="5399" max="5399" width="9" style="32"/>
    <col min="5400" max="5403" width="3.5" style="32" customWidth="1"/>
    <col min="5404" max="5613" width="9" style="32"/>
    <col min="5614" max="5615" width="8.125" style="32" customWidth="1"/>
    <col min="5616" max="5647" width="3.25" style="32" customWidth="1"/>
    <col min="5648" max="5653" width="10" style="32" customWidth="1"/>
    <col min="5654" max="5654" width="26.125" style="32" customWidth="1"/>
    <col min="5655" max="5655" width="9" style="32"/>
    <col min="5656" max="5659" width="3.5" style="32" customWidth="1"/>
    <col min="5660" max="5869" width="9" style="32"/>
    <col min="5870" max="5871" width="8.125" style="32" customWidth="1"/>
    <col min="5872" max="5903" width="3.25" style="32" customWidth="1"/>
    <col min="5904" max="5909" width="10" style="32" customWidth="1"/>
    <col min="5910" max="5910" width="26.125" style="32" customWidth="1"/>
    <col min="5911" max="5911" width="9" style="32"/>
    <col min="5912" max="5915" width="3.5" style="32" customWidth="1"/>
    <col min="5916" max="6125" width="9" style="32"/>
    <col min="6126" max="6127" width="8.125" style="32" customWidth="1"/>
    <col min="6128" max="6159" width="3.25" style="32" customWidth="1"/>
    <col min="6160" max="6165" width="10" style="32" customWidth="1"/>
    <col min="6166" max="6166" width="26.125" style="32" customWidth="1"/>
    <col min="6167" max="6167" width="9" style="32"/>
    <col min="6168" max="6171" width="3.5" style="32" customWidth="1"/>
    <col min="6172" max="6381" width="9" style="32"/>
    <col min="6382" max="6383" width="8.125" style="32" customWidth="1"/>
    <col min="6384" max="6415" width="3.25" style="32" customWidth="1"/>
    <col min="6416" max="6421" width="10" style="32" customWidth="1"/>
    <col min="6422" max="6422" width="26.125" style="32" customWidth="1"/>
    <col min="6423" max="6423" width="9" style="32"/>
    <col min="6424" max="6427" width="3.5" style="32" customWidth="1"/>
    <col min="6428" max="6637" width="9" style="32"/>
    <col min="6638" max="6639" width="8.125" style="32" customWidth="1"/>
    <col min="6640" max="6671" width="3.25" style="32" customWidth="1"/>
    <col min="6672" max="6677" width="10" style="32" customWidth="1"/>
    <col min="6678" max="6678" width="26.125" style="32" customWidth="1"/>
    <col min="6679" max="6679" width="9" style="32"/>
    <col min="6680" max="6683" width="3.5" style="32" customWidth="1"/>
    <col min="6684" max="6893" width="9" style="32"/>
    <col min="6894" max="6895" width="8.125" style="32" customWidth="1"/>
    <col min="6896" max="6927" width="3.25" style="32" customWidth="1"/>
    <col min="6928" max="6933" width="10" style="32" customWidth="1"/>
    <col min="6934" max="6934" width="26.125" style="32" customWidth="1"/>
    <col min="6935" max="6935" width="9" style="32"/>
    <col min="6936" max="6939" width="3.5" style="32" customWidth="1"/>
    <col min="6940" max="7149" width="9" style="32"/>
    <col min="7150" max="7151" width="8.125" style="32" customWidth="1"/>
    <col min="7152" max="7183" width="3.25" style="32" customWidth="1"/>
    <col min="7184" max="7189" width="10" style="32" customWidth="1"/>
    <col min="7190" max="7190" width="26.125" style="32" customWidth="1"/>
    <col min="7191" max="7191" width="9" style="32"/>
    <col min="7192" max="7195" width="3.5" style="32" customWidth="1"/>
    <col min="7196" max="7405" width="9" style="32"/>
    <col min="7406" max="7407" width="8.125" style="32" customWidth="1"/>
    <col min="7408" max="7439" width="3.25" style="32" customWidth="1"/>
    <col min="7440" max="7445" width="10" style="32" customWidth="1"/>
    <col min="7446" max="7446" width="26.125" style="32" customWidth="1"/>
    <col min="7447" max="7447" width="9" style="32"/>
    <col min="7448" max="7451" width="3.5" style="32" customWidth="1"/>
    <col min="7452" max="7661" width="9" style="32"/>
    <col min="7662" max="7663" width="8.125" style="32" customWidth="1"/>
    <col min="7664" max="7695" width="3.25" style="32" customWidth="1"/>
    <col min="7696" max="7701" width="10" style="32" customWidth="1"/>
    <col min="7702" max="7702" width="26.125" style="32" customWidth="1"/>
    <col min="7703" max="7703" width="9" style="32"/>
    <col min="7704" max="7707" width="3.5" style="32" customWidth="1"/>
    <col min="7708" max="7917" width="9" style="32"/>
    <col min="7918" max="7919" width="8.125" style="32" customWidth="1"/>
    <col min="7920" max="7951" width="3.25" style="32" customWidth="1"/>
    <col min="7952" max="7957" width="10" style="32" customWidth="1"/>
    <col min="7958" max="7958" width="26.125" style="32" customWidth="1"/>
    <col min="7959" max="7959" width="9" style="32"/>
    <col min="7960" max="7963" width="3.5" style="32" customWidth="1"/>
    <col min="7964" max="8173" width="9" style="32"/>
    <col min="8174" max="8175" width="8.125" style="32" customWidth="1"/>
    <col min="8176" max="8207" width="3.25" style="32" customWidth="1"/>
    <col min="8208" max="8213" width="10" style="32" customWidth="1"/>
    <col min="8214" max="8214" width="26.125" style="32" customWidth="1"/>
    <col min="8215" max="8215" width="9" style="32"/>
    <col min="8216" max="8219" width="3.5" style="32" customWidth="1"/>
    <col min="8220" max="8429" width="9" style="32"/>
    <col min="8430" max="8431" width="8.125" style="32" customWidth="1"/>
    <col min="8432" max="8463" width="3.25" style="32" customWidth="1"/>
    <col min="8464" max="8469" width="10" style="32" customWidth="1"/>
    <col min="8470" max="8470" width="26.125" style="32" customWidth="1"/>
    <col min="8471" max="8471" width="9" style="32"/>
    <col min="8472" max="8475" width="3.5" style="32" customWidth="1"/>
    <col min="8476" max="8685" width="9" style="32"/>
    <col min="8686" max="8687" width="8.125" style="32" customWidth="1"/>
    <col min="8688" max="8719" width="3.25" style="32" customWidth="1"/>
    <col min="8720" max="8725" width="10" style="32" customWidth="1"/>
    <col min="8726" max="8726" width="26.125" style="32" customWidth="1"/>
    <col min="8727" max="8727" width="9" style="32"/>
    <col min="8728" max="8731" width="3.5" style="32" customWidth="1"/>
    <col min="8732" max="8941" width="9" style="32"/>
    <col min="8942" max="8943" width="8.125" style="32" customWidth="1"/>
    <col min="8944" max="8975" width="3.25" style="32" customWidth="1"/>
    <col min="8976" max="8981" width="10" style="32" customWidth="1"/>
    <col min="8982" max="8982" width="26.125" style="32" customWidth="1"/>
    <col min="8983" max="8983" width="9" style="32"/>
    <col min="8984" max="8987" width="3.5" style="32" customWidth="1"/>
    <col min="8988" max="9197" width="9" style="32"/>
    <col min="9198" max="9199" width="8.125" style="32" customWidth="1"/>
    <col min="9200" max="9231" width="3.25" style="32" customWidth="1"/>
    <col min="9232" max="9237" width="10" style="32" customWidth="1"/>
    <col min="9238" max="9238" width="26.125" style="32" customWidth="1"/>
    <col min="9239" max="9239" width="9" style="32"/>
    <col min="9240" max="9243" width="3.5" style="32" customWidth="1"/>
    <col min="9244" max="9453" width="9" style="32"/>
    <col min="9454" max="9455" width="8.125" style="32" customWidth="1"/>
    <col min="9456" max="9487" width="3.25" style="32" customWidth="1"/>
    <col min="9488" max="9493" width="10" style="32" customWidth="1"/>
    <col min="9494" max="9494" width="26.125" style="32" customWidth="1"/>
    <col min="9495" max="9495" width="9" style="32"/>
    <col min="9496" max="9499" width="3.5" style="32" customWidth="1"/>
    <col min="9500" max="9709" width="9" style="32"/>
    <col min="9710" max="9711" width="8.125" style="32" customWidth="1"/>
    <col min="9712" max="9743" width="3.25" style="32" customWidth="1"/>
    <col min="9744" max="9749" width="10" style="32" customWidth="1"/>
    <col min="9750" max="9750" width="26.125" style="32" customWidth="1"/>
    <col min="9751" max="9751" width="9" style="32"/>
    <col min="9752" max="9755" width="3.5" style="32" customWidth="1"/>
    <col min="9756" max="9965" width="9" style="32"/>
    <col min="9966" max="9967" width="8.125" style="32" customWidth="1"/>
    <col min="9968" max="9999" width="3.25" style="32" customWidth="1"/>
    <col min="10000" max="10005" width="10" style="32" customWidth="1"/>
    <col min="10006" max="10006" width="26.125" style="32" customWidth="1"/>
    <col min="10007" max="10007" width="9" style="32"/>
    <col min="10008" max="10011" width="3.5" style="32" customWidth="1"/>
    <col min="10012" max="10221" width="9" style="32"/>
    <col min="10222" max="10223" width="8.125" style="32" customWidth="1"/>
    <col min="10224" max="10255" width="3.25" style="32" customWidth="1"/>
    <col min="10256" max="10261" width="10" style="32" customWidth="1"/>
    <col min="10262" max="10262" width="26.125" style="32" customWidth="1"/>
    <col min="10263" max="10263" width="9" style="32"/>
    <col min="10264" max="10267" width="3.5" style="32" customWidth="1"/>
    <col min="10268" max="10477" width="9" style="32"/>
    <col min="10478" max="10479" width="8.125" style="32" customWidth="1"/>
    <col min="10480" max="10511" width="3.25" style="32" customWidth="1"/>
    <col min="10512" max="10517" width="10" style="32" customWidth="1"/>
    <col min="10518" max="10518" width="26.125" style="32" customWidth="1"/>
    <col min="10519" max="10519" width="9" style="32"/>
    <col min="10520" max="10523" width="3.5" style="32" customWidth="1"/>
    <col min="10524" max="10733" width="9" style="32"/>
    <col min="10734" max="10735" width="8.125" style="32" customWidth="1"/>
    <col min="10736" max="10767" width="3.25" style="32" customWidth="1"/>
    <col min="10768" max="10773" width="10" style="32" customWidth="1"/>
    <col min="10774" max="10774" width="26.125" style="32" customWidth="1"/>
    <col min="10775" max="10775" width="9" style="32"/>
    <col min="10776" max="10779" width="3.5" style="32" customWidth="1"/>
    <col min="10780" max="10989" width="9" style="32"/>
    <col min="10990" max="10991" width="8.125" style="32" customWidth="1"/>
    <col min="10992" max="11023" width="3.25" style="32" customWidth="1"/>
    <col min="11024" max="11029" width="10" style="32" customWidth="1"/>
    <col min="11030" max="11030" width="26.125" style="32" customWidth="1"/>
    <col min="11031" max="11031" width="9" style="32"/>
    <col min="11032" max="11035" width="3.5" style="32" customWidth="1"/>
    <col min="11036" max="11245" width="9" style="32"/>
    <col min="11246" max="11247" width="8.125" style="32" customWidth="1"/>
    <col min="11248" max="11279" width="3.25" style="32" customWidth="1"/>
    <col min="11280" max="11285" width="10" style="32" customWidth="1"/>
    <col min="11286" max="11286" width="26.125" style="32" customWidth="1"/>
    <col min="11287" max="11287" width="9" style="32"/>
    <col min="11288" max="11291" width="3.5" style="32" customWidth="1"/>
    <col min="11292" max="11501" width="9" style="32"/>
    <col min="11502" max="11503" width="8.125" style="32" customWidth="1"/>
    <col min="11504" max="11535" width="3.25" style="32" customWidth="1"/>
    <col min="11536" max="11541" width="10" style="32" customWidth="1"/>
    <col min="11542" max="11542" width="26.125" style="32" customWidth="1"/>
    <col min="11543" max="11543" width="9" style="32"/>
    <col min="11544" max="11547" width="3.5" style="32" customWidth="1"/>
    <col min="11548" max="11757" width="9" style="32"/>
    <col min="11758" max="11759" width="8.125" style="32" customWidth="1"/>
    <col min="11760" max="11791" width="3.25" style="32" customWidth="1"/>
    <col min="11792" max="11797" width="10" style="32" customWidth="1"/>
    <col min="11798" max="11798" width="26.125" style="32" customWidth="1"/>
    <col min="11799" max="11799" width="9" style="32"/>
    <col min="11800" max="11803" width="3.5" style="32" customWidth="1"/>
    <col min="11804" max="12013" width="9" style="32"/>
    <col min="12014" max="12015" width="8.125" style="32" customWidth="1"/>
    <col min="12016" max="12047" width="3.25" style="32" customWidth="1"/>
    <col min="12048" max="12053" width="10" style="32" customWidth="1"/>
    <col min="12054" max="12054" width="26.125" style="32" customWidth="1"/>
    <col min="12055" max="12055" width="9" style="32"/>
    <col min="12056" max="12059" width="3.5" style="32" customWidth="1"/>
    <col min="12060" max="12269" width="9" style="32"/>
    <col min="12270" max="12271" width="8.125" style="32" customWidth="1"/>
    <col min="12272" max="12303" width="3.25" style="32" customWidth="1"/>
    <col min="12304" max="12309" width="10" style="32" customWidth="1"/>
    <col min="12310" max="12310" width="26.125" style="32" customWidth="1"/>
    <col min="12311" max="12311" width="9" style="32"/>
    <col min="12312" max="12315" width="3.5" style="32" customWidth="1"/>
    <col min="12316" max="12525" width="9" style="32"/>
    <col min="12526" max="12527" width="8.125" style="32" customWidth="1"/>
    <col min="12528" max="12559" width="3.25" style="32" customWidth="1"/>
    <col min="12560" max="12565" width="10" style="32" customWidth="1"/>
    <col min="12566" max="12566" width="26.125" style="32" customWidth="1"/>
    <col min="12567" max="12567" width="9" style="32"/>
    <col min="12568" max="12571" width="3.5" style="32" customWidth="1"/>
    <col min="12572" max="12781" width="9" style="32"/>
    <col min="12782" max="12783" width="8.125" style="32" customWidth="1"/>
    <col min="12784" max="12815" width="3.25" style="32" customWidth="1"/>
    <col min="12816" max="12821" width="10" style="32" customWidth="1"/>
    <col min="12822" max="12822" width="26.125" style="32" customWidth="1"/>
    <col min="12823" max="12823" width="9" style="32"/>
    <col min="12824" max="12827" width="3.5" style="32" customWidth="1"/>
    <col min="12828" max="13037" width="9" style="32"/>
    <col min="13038" max="13039" width="8.125" style="32" customWidth="1"/>
    <col min="13040" max="13071" width="3.25" style="32" customWidth="1"/>
    <col min="13072" max="13077" width="10" style="32" customWidth="1"/>
    <col min="13078" max="13078" width="26.125" style="32" customWidth="1"/>
    <col min="13079" max="13079" width="9" style="32"/>
    <col min="13080" max="13083" width="3.5" style="32" customWidth="1"/>
    <col min="13084" max="13293" width="9" style="32"/>
    <col min="13294" max="13295" width="8.125" style="32" customWidth="1"/>
    <col min="13296" max="13327" width="3.25" style="32" customWidth="1"/>
    <col min="13328" max="13333" width="10" style="32" customWidth="1"/>
    <col min="13334" max="13334" width="26.125" style="32" customWidth="1"/>
    <col min="13335" max="13335" width="9" style="32"/>
    <col min="13336" max="13339" width="3.5" style="32" customWidth="1"/>
    <col min="13340" max="13549" width="9" style="32"/>
    <col min="13550" max="13551" width="8.125" style="32" customWidth="1"/>
    <col min="13552" max="13583" width="3.25" style="32" customWidth="1"/>
    <col min="13584" max="13589" width="10" style="32" customWidth="1"/>
    <col min="13590" max="13590" width="26.125" style="32" customWidth="1"/>
    <col min="13591" max="13591" width="9" style="32"/>
    <col min="13592" max="13595" width="3.5" style="32" customWidth="1"/>
    <col min="13596" max="13805" width="9" style="32"/>
    <col min="13806" max="13807" width="8.125" style="32" customWidth="1"/>
    <col min="13808" max="13839" width="3.25" style="32" customWidth="1"/>
    <col min="13840" max="13845" width="10" style="32" customWidth="1"/>
    <col min="13846" max="13846" width="26.125" style="32" customWidth="1"/>
    <col min="13847" max="13847" width="9" style="32"/>
    <col min="13848" max="13851" width="3.5" style="32" customWidth="1"/>
    <col min="13852" max="14061" width="9" style="32"/>
    <col min="14062" max="14063" width="8.125" style="32" customWidth="1"/>
    <col min="14064" max="14095" width="3.25" style="32" customWidth="1"/>
    <col min="14096" max="14101" width="10" style="32" customWidth="1"/>
    <col min="14102" max="14102" width="26.125" style="32" customWidth="1"/>
    <col min="14103" max="14103" width="9" style="32"/>
    <col min="14104" max="14107" width="3.5" style="32" customWidth="1"/>
    <col min="14108" max="14317" width="9" style="32"/>
    <col min="14318" max="14319" width="8.125" style="32" customWidth="1"/>
    <col min="14320" max="14351" width="3.25" style="32" customWidth="1"/>
    <col min="14352" max="14357" width="10" style="32" customWidth="1"/>
    <col min="14358" max="14358" width="26.125" style="32" customWidth="1"/>
    <col min="14359" max="14359" width="9" style="32"/>
    <col min="14360" max="14363" width="3.5" style="32" customWidth="1"/>
    <col min="14364" max="14573" width="9" style="32"/>
    <col min="14574" max="14575" width="8.125" style="32" customWidth="1"/>
    <col min="14576" max="14607" width="3.25" style="32" customWidth="1"/>
    <col min="14608" max="14613" width="10" style="32" customWidth="1"/>
    <col min="14614" max="14614" width="26.125" style="32" customWidth="1"/>
    <col min="14615" max="14615" width="9" style="32"/>
    <col min="14616" max="14619" width="3.5" style="32" customWidth="1"/>
    <col min="14620" max="14829" width="9" style="32"/>
    <col min="14830" max="14831" width="8.125" style="32" customWidth="1"/>
    <col min="14832" max="14863" width="3.25" style="32" customWidth="1"/>
    <col min="14864" max="14869" width="10" style="32" customWidth="1"/>
    <col min="14870" max="14870" width="26.125" style="32" customWidth="1"/>
    <col min="14871" max="14871" width="9" style="32"/>
    <col min="14872" max="14875" width="3.5" style="32" customWidth="1"/>
    <col min="14876" max="15085" width="9" style="32"/>
    <col min="15086" max="15087" width="8.125" style="32" customWidth="1"/>
    <col min="15088" max="15119" width="3.25" style="32" customWidth="1"/>
    <col min="15120" max="15125" width="10" style="32" customWidth="1"/>
    <col min="15126" max="15126" width="26.125" style="32" customWidth="1"/>
    <col min="15127" max="15127" width="9" style="32"/>
    <col min="15128" max="15131" width="3.5" style="32" customWidth="1"/>
    <col min="15132" max="15341" width="9" style="32"/>
    <col min="15342" max="15343" width="8.125" style="32" customWidth="1"/>
    <col min="15344" max="15375" width="3.25" style="32" customWidth="1"/>
    <col min="15376" max="15381" width="10" style="32" customWidth="1"/>
    <col min="15382" max="15382" width="26.125" style="32" customWidth="1"/>
    <col min="15383" max="15383" width="9" style="32"/>
    <col min="15384" max="15387" width="3.5" style="32" customWidth="1"/>
    <col min="15388" max="15597" width="9" style="32"/>
    <col min="15598" max="15599" width="8.125" style="32" customWidth="1"/>
    <col min="15600" max="15631" width="3.25" style="32" customWidth="1"/>
    <col min="15632" max="15637" width="10" style="32" customWidth="1"/>
    <col min="15638" max="15638" width="26.125" style="32" customWidth="1"/>
    <col min="15639" max="15639" width="9" style="32"/>
    <col min="15640" max="15643" width="3.5" style="32" customWidth="1"/>
    <col min="15644" max="15853" width="9" style="32"/>
    <col min="15854" max="15855" width="8.125" style="32" customWidth="1"/>
    <col min="15856" max="15887" width="3.25" style="32" customWidth="1"/>
    <col min="15888" max="15893" width="10" style="32" customWidth="1"/>
    <col min="15894" max="15894" width="26.125" style="32" customWidth="1"/>
    <col min="15895" max="15895" width="9" style="32"/>
    <col min="15896" max="15899" width="3.5" style="32" customWidth="1"/>
    <col min="15900" max="16109" width="9" style="32"/>
    <col min="16110" max="16111" width="8.125" style="32" customWidth="1"/>
    <col min="16112" max="16143" width="3.25" style="32" customWidth="1"/>
    <col min="16144" max="16149" width="10" style="32" customWidth="1"/>
    <col min="16150" max="16150" width="26.125" style="32" customWidth="1"/>
    <col min="16151" max="16151" width="9" style="32"/>
    <col min="16152" max="16155" width="3.5" style="32" customWidth="1"/>
    <col min="16156" max="16384" width="9" style="32"/>
  </cols>
  <sheetData>
    <row r="1" spans="1:39" ht="33" thickBot="1">
      <c r="A1" s="279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</row>
    <row r="2" spans="1:39" s="70" customFormat="1" ht="27" customHeight="1">
      <c r="A2" s="93"/>
      <c r="B2" s="94" t="s">
        <v>11</v>
      </c>
      <c r="C2" s="289" t="str">
        <f>A4</f>
        <v>中央中</v>
      </c>
      <c r="D2" s="290"/>
      <c r="E2" s="290"/>
      <c r="F2" s="295"/>
      <c r="G2" s="289" t="str">
        <f>A6</f>
        <v>敦賀ＦＣ</v>
      </c>
      <c r="H2" s="290"/>
      <c r="I2" s="290"/>
      <c r="J2" s="290"/>
      <c r="K2" s="289" t="str">
        <f>A8</f>
        <v>大東中</v>
      </c>
      <c r="L2" s="290"/>
      <c r="M2" s="290"/>
      <c r="N2" s="290"/>
      <c r="O2" s="289" t="str">
        <f>A10</f>
        <v>レインボーⅡ</v>
      </c>
      <c r="P2" s="290"/>
      <c r="Q2" s="290"/>
      <c r="R2" s="290"/>
      <c r="S2" s="289" t="str">
        <f>A12</f>
        <v>坂井中</v>
      </c>
      <c r="T2" s="290"/>
      <c r="U2" s="290"/>
      <c r="V2" s="290"/>
      <c r="W2" s="289" t="str">
        <f>A14</f>
        <v>丸岡中Ⅱ</v>
      </c>
      <c r="X2" s="290"/>
      <c r="Y2" s="290"/>
      <c r="Z2" s="290"/>
      <c r="AA2" s="289" t="str">
        <f>A16</f>
        <v>清水中</v>
      </c>
      <c r="AB2" s="290"/>
      <c r="AC2" s="290"/>
      <c r="AD2" s="290"/>
      <c r="AE2" s="289" t="str">
        <f>A18</f>
        <v>三国中</v>
      </c>
      <c r="AF2" s="290"/>
      <c r="AG2" s="290"/>
      <c r="AH2" s="291"/>
      <c r="AI2" s="333" t="s">
        <v>12</v>
      </c>
      <c r="AJ2" s="346" t="s">
        <v>13</v>
      </c>
      <c r="AK2" s="346" t="s">
        <v>14</v>
      </c>
      <c r="AL2" s="346" t="s">
        <v>15</v>
      </c>
      <c r="AM2" s="348" t="s">
        <v>16</v>
      </c>
    </row>
    <row r="3" spans="1:39" s="70" customFormat="1" ht="27" customHeight="1">
      <c r="A3" s="95" t="s">
        <v>17</v>
      </c>
      <c r="B3" s="96"/>
      <c r="C3" s="292"/>
      <c r="D3" s="293"/>
      <c r="E3" s="293"/>
      <c r="F3" s="296"/>
      <c r="G3" s="292"/>
      <c r="H3" s="293"/>
      <c r="I3" s="293"/>
      <c r="J3" s="293"/>
      <c r="K3" s="292"/>
      <c r="L3" s="293"/>
      <c r="M3" s="293"/>
      <c r="N3" s="293"/>
      <c r="O3" s="292"/>
      <c r="P3" s="293"/>
      <c r="Q3" s="293"/>
      <c r="R3" s="293"/>
      <c r="S3" s="292"/>
      <c r="T3" s="293"/>
      <c r="U3" s="293"/>
      <c r="V3" s="293"/>
      <c r="W3" s="292"/>
      <c r="X3" s="293"/>
      <c r="Y3" s="293"/>
      <c r="Z3" s="293"/>
      <c r="AA3" s="292"/>
      <c r="AB3" s="293"/>
      <c r="AC3" s="293"/>
      <c r="AD3" s="293"/>
      <c r="AE3" s="292"/>
      <c r="AF3" s="293"/>
      <c r="AG3" s="293"/>
      <c r="AH3" s="294"/>
      <c r="AI3" s="334"/>
      <c r="AJ3" s="347"/>
      <c r="AK3" s="347"/>
      <c r="AL3" s="347"/>
      <c r="AM3" s="349"/>
    </row>
    <row r="4" spans="1:39" s="70" customFormat="1" ht="27" customHeight="1">
      <c r="A4" s="340" t="s">
        <v>21</v>
      </c>
      <c r="B4" s="341"/>
      <c r="C4" s="18"/>
      <c r="D4" s="19"/>
      <c r="E4" s="19"/>
      <c r="F4" s="20"/>
      <c r="G4" s="18" t="str">
        <f t="shared" ref="G4:G19" si="0">IF(H4="","",IF(H4=J4,"△",IF(H4&gt;J4,"○","●")))</f>
        <v>○</v>
      </c>
      <c r="H4" s="19">
        <v>4</v>
      </c>
      <c r="I4" s="19" t="s">
        <v>41</v>
      </c>
      <c r="J4" s="20">
        <v>2</v>
      </c>
      <c r="K4" s="18" t="str">
        <f t="shared" ref="K4:K19" si="1">IF(L4="","",IF(L4=N4,"△",IF(L4&gt;N4,"○","●")))</f>
        <v>○</v>
      </c>
      <c r="L4" s="19">
        <v>1</v>
      </c>
      <c r="M4" s="19" t="s">
        <v>41</v>
      </c>
      <c r="N4" s="20">
        <v>0</v>
      </c>
      <c r="O4" s="18" t="str">
        <f t="shared" ref="O4:O19" si="2">IF(P4="","",IF(P4=R4,"△",IF(P4&gt;R4,"○","●")))</f>
        <v>○</v>
      </c>
      <c r="P4" s="19">
        <v>6</v>
      </c>
      <c r="Q4" s="19" t="s">
        <v>49</v>
      </c>
      <c r="R4" s="20">
        <v>1</v>
      </c>
      <c r="S4" s="18" t="str">
        <f t="shared" ref="S4:S19" si="3">IF(T4="","",IF(T4=V4,"△",IF(T4&gt;V4,"○","●")))</f>
        <v>○</v>
      </c>
      <c r="T4" s="19">
        <v>6</v>
      </c>
      <c r="U4" s="19" t="s">
        <v>49</v>
      </c>
      <c r="V4" s="20">
        <v>0</v>
      </c>
      <c r="W4" s="18" t="str">
        <f t="shared" ref="W4:W19" si="4">IF(X4="","",IF(X4=Z4,"△",IF(X4&gt;Z4,"○","●")))</f>
        <v>○</v>
      </c>
      <c r="X4" s="19">
        <v>5</v>
      </c>
      <c r="Y4" s="19" t="s">
        <v>49</v>
      </c>
      <c r="Z4" s="20">
        <v>0</v>
      </c>
      <c r="AA4" s="18" t="str">
        <f t="shared" ref="AA4:AA19" si="5">IF(AB4="","",IF(AB4=AD4,"△",IF(AB4&gt;AD4,"○","●")))</f>
        <v>○</v>
      </c>
      <c r="AB4" s="19">
        <v>3</v>
      </c>
      <c r="AC4" s="19" t="s">
        <v>49</v>
      </c>
      <c r="AD4" s="20">
        <v>1</v>
      </c>
      <c r="AE4" s="18" t="str">
        <f t="shared" ref="AE4:AE19" si="6">IF(AF4="","",IF(AF4=AH4,"△",IF(AF4&gt;AH4,"○","●")))</f>
        <v>●</v>
      </c>
      <c r="AF4" s="19">
        <v>0</v>
      </c>
      <c r="AG4" s="19" t="s">
        <v>41</v>
      </c>
      <c r="AH4" s="21">
        <v>3</v>
      </c>
      <c r="AI4" s="264">
        <f>COUNTIF(C4:AH5,"○")*3+COUNTIF(C4:AH5,"△")</f>
        <v>33</v>
      </c>
      <c r="AJ4" s="266">
        <f>D4+H4+L4+P4+T4+X4+AB4+AF4+D5+H5+L5+P5+T5+X5+AB5+AF5</f>
        <v>42</v>
      </c>
      <c r="AK4" s="268">
        <f>-(F4+J4+N4+R4+V4+Z4+AD4+AH4+F5+J5+N5+R5+V5+Z5+AD5+AH5)</f>
        <v>-21</v>
      </c>
      <c r="AL4" s="268">
        <f>AJ4+AK4</f>
        <v>21</v>
      </c>
      <c r="AM4" s="335">
        <f>RANK(AI4,$AI$4:$AI$19,0)</f>
        <v>2</v>
      </c>
    </row>
    <row r="5" spans="1:39" s="70" customFormat="1" ht="27" customHeight="1">
      <c r="A5" s="337"/>
      <c r="B5" s="338"/>
      <c r="C5" s="22"/>
      <c r="D5" s="23"/>
      <c r="E5" s="24"/>
      <c r="F5" s="25"/>
      <c r="G5" s="26" t="str">
        <f t="shared" si="0"/>
        <v>○</v>
      </c>
      <c r="H5" s="23">
        <v>5</v>
      </c>
      <c r="I5" s="24" t="s">
        <v>49</v>
      </c>
      <c r="J5" s="25">
        <v>4</v>
      </c>
      <c r="K5" s="26" t="str">
        <f t="shared" si="1"/>
        <v>○</v>
      </c>
      <c r="L5" s="23">
        <v>1</v>
      </c>
      <c r="M5" s="24" t="s">
        <v>18</v>
      </c>
      <c r="N5" s="25">
        <v>0</v>
      </c>
      <c r="O5" s="26" t="str">
        <f t="shared" si="2"/>
        <v>○</v>
      </c>
      <c r="P5" s="23">
        <v>1</v>
      </c>
      <c r="Q5" s="24" t="s">
        <v>18</v>
      </c>
      <c r="R5" s="25">
        <v>0</v>
      </c>
      <c r="S5" s="26" t="str">
        <f t="shared" si="3"/>
        <v>●</v>
      </c>
      <c r="T5" s="23">
        <v>0</v>
      </c>
      <c r="U5" s="24" t="s">
        <v>18</v>
      </c>
      <c r="V5" s="25">
        <v>2</v>
      </c>
      <c r="W5" s="26" t="str">
        <f t="shared" si="4"/>
        <v>○</v>
      </c>
      <c r="X5" s="23">
        <v>4</v>
      </c>
      <c r="Y5" s="24" t="s">
        <v>49</v>
      </c>
      <c r="Z5" s="25">
        <v>0</v>
      </c>
      <c r="AA5" s="26" t="str">
        <f t="shared" si="5"/>
        <v>○</v>
      </c>
      <c r="AB5" s="23">
        <v>5</v>
      </c>
      <c r="AC5" s="24" t="s">
        <v>49</v>
      </c>
      <c r="AD5" s="25">
        <v>0</v>
      </c>
      <c r="AE5" s="26" t="str">
        <f t="shared" si="6"/>
        <v>●</v>
      </c>
      <c r="AF5" s="23">
        <v>1</v>
      </c>
      <c r="AG5" s="24" t="s">
        <v>49</v>
      </c>
      <c r="AH5" s="27">
        <v>8</v>
      </c>
      <c r="AI5" s="265"/>
      <c r="AJ5" s="267"/>
      <c r="AK5" s="269"/>
      <c r="AL5" s="269"/>
      <c r="AM5" s="339"/>
    </row>
    <row r="6" spans="1:39" s="70" customFormat="1" ht="27" customHeight="1">
      <c r="A6" s="340" t="s">
        <v>50</v>
      </c>
      <c r="B6" s="341"/>
      <c r="C6" s="18" t="str">
        <f t="shared" ref="C6:C19" si="7">IF(D6="","",IF(D6=F6,"△",IF(D6&gt;F6,"○","●")))</f>
        <v>●</v>
      </c>
      <c r="D6" s="19">
        <v>2</v>
      </c>
      <c r="E6" s="19" t="s">
        <v>18</v>
      </c>
      <c r="F6" s="20">
        <v>4</v>
      </c>
      <c r="G6" s="18" t="str">
        <f t="shared" si="0"/>
        <v/>
      </c>
      <c r="H6" s="19"/>
      <c r="I6" s="19"/>
      <c r="J6" s="20"/>
      <c r="K6" s="18" t="str">
        <f t="shared" si="1"/>
        <v>○</v>
      </c>
      <c r="L6" s="19">
        <v>12</v>
      </c>
      <c r="M6" s="19" t="s">
        <v>18</v>
      </c>
      <c r="N6" s="20">
        <v>0</v>
      </c>
      <c r="O6" s="18" t="str">
        <f t="shared" si="2"/>
        <v>○</v>
      </c>
      <c r="P6" s="19">
        <v>4</v>
      </c>
      <c r="Q6" s="19" t="s">
        <v>18</v>
      </c>
      <c r="R6" s="20">
        <v>0</v>
      </c>
      <c r="S6" s="18" t="str">
        <f t="shared" si="3"/>
        <v>△</v>
      </c>
      <c r="T6" s="19">
        <v>2</v>
      </c>
      <c r="U6" s="19" t="s">
        <v>18</v>
      </c>
      <c r="V6" s="20">
        <v>2</v>
      </c>
      <c r="W6" s="18" t="str">
        <f t="shared" si="4"/>
        <v>○</v>
      </c>
      <c r="X6" s="19">
        <v>5</v>
      </c>
      <c r="Y6" s="19" t="s">
        <v>18</v>
      </c>
      <c r="Z6" s="20">
        <v>0</v>
      </c>
      <c r="AA6" s="18" t="str">
        <f t="shared" si="5"/>
        <v>○</v>
      </c>
      <c r="AB6" s="19">
        <v>3</v>
      </c>
      <c r="AC6" s="19" t="s">
        <v>18</v>
      </c>
      <c r="AD6" s="20">
        <v>1</v>
      </c>
      <c r="AE6" s="18" t="str">
        <f t="shared" si="6"/>
        <v>●</v>
      </c>
      <c r="AF6" s="19">
        <v>2</v>
      </c>
      <c r="AG6" s="19" t="s">
        <v>18</v>
      </c>
      <c r="AH6" s="21">
        <v>5</v>
      </c>
      <c r="AI6" s="264">
        <f>COUNTIF(C6:AH7,"○")*3+COUNTIF(C6:AH7,"△")</f>
        <v>25</v>
      </c>
      <c r="AJ6" s="266">
        <f>D6+H6+L6+P6+T6+X6+AB6+AF6+D7+H7+L7+P7+T7+X7+AB7+AF7</f>
        <v>67</v>
      </c>
      <c r="AK6" s="268">
        <f>-(F6+J6+N6+R6+V6+Z6+AD6+AH6+F7+J7+N7+R7+V7+Z7+AD7+AH7)</f>
        <v>-22</v>
      </c>
      <c r="AL6" s="268">
        <f>AJ6+AK6</f>
        <v>45</v>
      </c>
      <c r="AM6" s="335">
        <f>RANK(AI6,$AI$4:$AI$19,0)</f>
        <v>4</v>
      </c>
    </row>
    <row r="7" spans="1:39" s="70" customFormat="1" ht="27" customHeight="1">
      <c r="A7" s="344"/>
      <c r="B7" s="345"/>
      <c r="C7" s="26" t="str">
        <f t="shared" si="7"/>
        <v>●</v>
      </c>
      <c r="D7" s="23">
        <v>4</v>
      </c>
      <c r="E7" s="24" t="s">
        <v>18</v>
      </c>
      <c r="F7" s="25">
        <v>5</v>
      </c>
      <c r="G7" s="26" t="str">
        <f t="shared" si="0"/>
        <v/>
      </c>
      <c r="H7" s="23"/>
      <c r="I7" s="24"/>
      <c r="J7" s="25"/>
      <c r="K7" s="26" t="str">
        <f t="shared" si="1"/>
        <v>○</v>
      </c>
      <c r="L7" s="23">
        <v>11</v>
      </c>
      <c r="M7" s="24" t="s">
        <v>18</v>
      </c>
      <c r="N7" s="25">
        <v>0</v>
      </c>
      <c r="O7" s="26" t="str">
        <f t="shared" si="2"/>
        <v>○</v>
      </c>
      <c r="P7" s="23">
        <v>2</v>
      </c>
      <c r="Q7" s="24" t="s">
        <v>18</v>
      </c>
      <c r="R7" s="25">
        <v>0</v>
      </c>
      <c r="S7" s="26" t="str">
        <f t="shared" si="3"/>
        <v>●</v>
      </c>
      <c r="T7" s="23">
        <v>1</v>
      </c>
      <c r="U7" s="24" t="s">
        <v>18</v>
      </c>
      <c r="V7" s="25">
        <v>2</v>
      </c>
      <c r="W7" s="26" t="str">
        <f t="shared" si="4"/>
        <v>○</v>
      </c>
      <c r="X7" s="23">
        <v>5</v>
      </c>
      <c r="Y7" s="24" t="s">
        <v>18</v>
      </c>
      <c r="Z7" s="25">
        <v>0</v>
      </c>
      <c r="AA7" s="26" t="str">
        <f t="shared" si="5"/>
        <v>○</v>
      </c>
      <c r="AB7" s="23">
        <v>12</v>
      </c>
      <c r="AC7" s="24" t="s">
        <v>18</v>
      </c>
      <c r="AD7" s="25">
        <v>0</v>
      </c>
      <c r="AE7" s="26" t="str">
        <f t="shared" si="6"/>
        <v>●</v>
      </c>
      <c r="AF7" s="23">
        <v>2</v>
      </c>
      <c r="AG7" s="24" t="s">
        <v>18</v>
      </c>
      <c r="AH7" s="27">
        <v>3</v>
      </c>
      <c r="AI7" s="265"/>
      <c r="AJ7" s="267"/>
      <c r="AK7" s="269"/>
      <c r="AL7" s="269"/>
      <c r="AM7" s="339"/>
    </row>
    <row r="8" spans="1:39" s="70" customFormat="1" ht="27" customHeight="1">
      <c r="A8" s="337" t="s">
        <v>19</v>
      </c>
      <c r="B8" s="338"/>
      <c r="C8" s="18" t="str">
        <f t="shared" si="7"/>
        <v>●</v>
      </c>
      <c r="D8" s="19">
        <v>0</v>
      </c>
      <c r="E8" s="19" t="s">
        <v>18</v>
      </c>
      <c r="F8" s="20">
        <v>1</v>
      </c>
      <c r="G8" s="18" t="str">
        <f t="shared" si="0"/>
        <v>●</v>
      </c>
      <c r="H8" s="19">
        <v>0</v>
      </c>
      <c r="I8" s="19" t="s">
        <v>18</v>
      </c>
      <c r="J8" s="20">
        <v>12</v>
      </c>
      <c r="K8" s="18" t="str">
        <f t="shared" si="1"/>
        <v/>
      </c>
      <c r="L8" s="19"/>
      <c r="M8" s="19"/>
      <c r="N8" s="20"/>
      <c r="O8" s="18" t="str">
        <f t="shared" si="2"/>
        <v>○</v>
      </c>
      <c r="P8" s="19">
        <v>2</v>
      </c>
      <c r="Q8" s="19" t="s">
        <v>18</v>
      </c>
      <c r="R8" s="20">
        <v>0</v>
      </c>
      <c r="S8" s="18" t="str">
        <f t="shared" si="3"/>
        <v>○</v>
      </c>
      <c r="T8" s="19">
        <v>3</v>
      </c>
      <c r="U8" s="19" t="s">
        <v>18</v>
      </c>
      <c r="V8" s="20">
        <v>1</v>
      </c>
      <c r="W8" s="18" t="str">
        <f t="shared" si="4"/>
        <v>○</v>
      </c>
      <c r="X8" s="19">
        <v>8</v>
      </c>
      <c r="Y8" s="19" t="s">
        <v>18</v>
      </c>
      <c r="Z8" s="20">
        <v>1</v>
      </c>
      <c r="AA8" s="18" t="str">
        <f t="shared" si="5"/>
        <v>○</v>
      </c>
      <c r="AB8" s="19">
        <v>1</v>
      </c>
      <c r="AC8" s="19" t="s">
        <v>18</v>
      </c>
      <c r="AD8" s="20">
        <v>0</v>
      </c>
      <c r="AE8" s="18" t="str">
        <f t="shared" si="6"/>
        <v>●</v>
      </c>
      <c r="AF8" s="19">
        <v>0</v>
      </c>
      <c r="AG8" s="19" t="s">
        <v>18</v>
      </c>
      <c r="AH8" s="21">
        <v>1</v>
      </c>
      <c r="AI8" s="264">
        <f>COUNTIF(C8:AH9,"○")*3+COUNTIF(C8:AH9,"△")</f>
        <v>16</v>
      </c>
      <c r="AJ8" s="266">
        <f>D8+H8+L8+P8+T8+X8+AB8+AF8+D9+H9+L9+P9+T9+X9+AB9+AF9</f>
        <v>19</v>
      </c>
      <c r="AK8" s="268">
        <f>-(F8+J8+N8+R8+V8+Z8+AD8+AH8+F9+J9+N9+R9+V9+Z9+AD9+AH9)</f>
        <v>-36</v>
      </c>
      <c r="AL8" s="268">
        <f>AJ8+AK8</f>
        <v>-17</v>
      </c>
      <c r="AM8" s="335">
        <f>RANK(AI8,$AI$4:$AI$19,0)</f>
        <v>5</v>
      </c>
    </row>
    <row r="9" spans="1:39" s="70" customFormat="1" ht="27" customHeight="1">
      <c r="A9" s="337"/>
      <c r="B9" s="338"/>
      <c r="C9" s="26" t="str">
        <f t="shared" si="7"/>
        <v>●</v>
      </c>
      <c r="D9" s="23">
        <v>0</v>
      </c>
      <c r="E9" s="24" t="s">
        <v>18</v>
      </c>
      <c r="F9" s="25">
        <v>1</v>
      </c>
      <c r="G9" s="26" t="str">
        <f t="shared" si="0"/>
        <v>●</v>
      </c>
      <c r="H9" s="23">
        <v>0</v>
      </c>
      <c r="I9" s="24" t="s">
        <v>18</v>
      </c>
      <c r="J9" s="25">
        <v>11</v>
      </c>
      <c r="K9" s="26" t="str">
        <f t="shared" si="1"/>
        <v/>
      </c>
      <c r="L9" s="23"/>
      <c r="M9" s="24"/>
      <c r="N9" s="25"/>
      <c r="O9" s="26" t="str">
        <f t="shared" si="2"/>
        <v>●</v>
      </c>
      <c r="P9" s="23">
        <v>0</v>
      </c>
      <c r="Q9" s="24" t="s">
        <v>18</v>
      </c>
      <c r="R9" s="25">
        <v>5</v>
      </c>
      <c r="S9" s="26" t="str">
        <f t="shared" si="3"/>
        <v>●</v>
      </c>
      <c r="T9" s="23">
        <v>0</v>
      </c>
      <c r="U9" s="24" t="s">
        <v>18</v>
      </c>
      <c r="V9" s="25">
        <v>1</v>
      </c>
      <c r="W9" s="26" t="str">
        <f t="shared" si="4"/>
        <v>△</v>
      </c>
      <c r="X9" s="23">
        <v>0</v>
      </c>
      <c r="Y9" s="24" t="s">
        <v>18</v>
      </c>
      <c r="Z9" s="25">
        <v>0</v>
      </c>
      <c r="AA9" s="26" t="str">
        <f t="shared" si="5"/>
        <v>○</v>
      </c>
      <c r="AB9" s="23">
        <v>5</v>
      </c>
      <c r="AC9" s="24" t="s">
        <v>18</v>
      </c>
      <c r="AD9" s="25">
        <v>0</v>
      </c>
      <c r="AE9" s="26" t="str">
        <f t="shared" si="6"/>
        <v>●</v>
      </c>
      <c r="AF9" s="23">
        <v>0</v>
      </c>
      <c r="AG9" s="24" t="s">
        <v>18</v>
      </c>
      <c r="AH9" s="27">
        <v>2</v>
      </c>
      <c r="AI9" s="265"/>
      <c r="AJ9" s="267"/>
      <c r="AK9" s="269"/>
      <c r="AL9" s="269"/>
      <c r="AM9" s="339"/>
    </row>
    <row r="10" spans="1:39" s="70" customFormat="1" ht="27" customHeight="1">
      <c r="A10" s="340" t="s">
        <v>29</v>
      </c>
      <c r="B10" s="341"/>
      <c r="C10" s="18" t="str">
        <f t="shared" si="7"/>
        <v>●</v>
      </c>
      <c r="D10" s="19">
        <v>1</v>
      </c>
      <c r="E10" s="19" t="s">
        <v>18</v>
      </c>
      <c r="F10" s="20">
        <v>6</v>
      </c>
      <c r="G10" s="18" t="str">
        <f t="shared" si="0"/>
        <v>●</v>
      </c>
      <c r="H10" s="19">
        <v>0</v>
      </c>
      <c r="I10" s="19" t="s">
        <v>18</v>
      </c>
      <c r="J10" s="20">
        <v>4</v>
      </c>
      <c r="K10" s="18" t="str">
        <f t="shared" si="1"/>
        <v>●</v>
      </c>
      <c r="L10" s="19">
        <v>0</v>
      </c>
      <c r="M10" s="19" t="s">
        <v>18</v>
      </c>
      <c r="N10" s="20">
        <v>2</v>
      </c>
      <c r="O10" s="18" t="str">
        <f t="shared" si="2"/>
        <v/>
      </c>
      <c r="P10" s="19"/>
      <c r="Q10" s="19"/>
      <c r="R10" s="20"/>
      <c r="S10" s="18" t="str">
        <f t="shared" si="3"/>
        <v>●</v>
      </c>
      <c r="T10" s="19">
        <v>1</v>
      </c>
      <c r="U10" s="19" t="s">
        <v>18</v>
      </c>
      <c r="V10" s="20">
        <v>3</v>
      </c>
      <c r="W10" s="18" t="str">
        <f t="shared" si="4"/>
        <v>●</v>
      </c>
      <c r="X10" s="19">
        <v>1</v>
      </c>
      <c r="Y10" s="19" t="s">
        <v>18</v>
      </c>
      <c r="Z10" s="20">
        <v>3</v>
      </c>
      <c r="AA10" s="18" t="str">
        <f t="shared" si="5"/>
        <v>○</v>
      </c>
      <c r="AB10" s="19">
        <v>2</v>
      </c>
      <c r="AC10" s="19" t="s">
        <v>18</v>
      </c>
      <c r="AD10" s="20">
        <v>0</v>
      </c>
      <c r="AE10" s="18" t="str">
        <f t="shared" si="6"/>
        <v>●</v>
      </c>
      <c r="AF10" s="19">
        <v>0</v>
      </c>
      <c r="AG10" s="19" t="s">
        <v>18</v>
      </c>
      <c r="AH10" s="21">
        <v>8</v>
      </c>
      <c r="AI10" s="264">
        <f>COUNTIF(C10:AH11,"○")*3+COUNTIF(C10:AH11,"△")</f>
        <v>12</v>
      </c>
      <c r="AJ10" s="266">
        <f>D10+H10+L10+P10+T10+X10+AB10+AF10+D11+H11+L11+P11+T11+X11+AB11+AF11</f>
        <v>19</v>
      </c>
      <c r="AK10" s="268">
        <f>-(F10+J10+N10+R10+V10+Z10+AD10+AH10+F11+J11+N11+R11+V11+Z11+AD11+AH11)</f>
        <v>-35</v>
      </c>
      <c r="AL10" s="268">
        <f>AJ10+AK10</f>
        <v>-16</v>
      </c>
      <c r="AM10" s="335">
        <f>RANK(AI10,$AI$4:$AI$19,0)</f>
        <v>6</v>
      </c>
    </row>
    <row r="11" spans="1:39" s="70" customFormat="1" ht="27" customHeight="1">
      <c r="A11" s="344"/>
      <c r="B11" s="345"/>
      <c r="C11" s="26" t="str">
        <f t="shared" si="7"/>
        <v>●</v>
      </c>
      <c r="D11" s="23">
        <v>0</v>
      </c>
      <c r="E11" s="24" t="s">
        <v>18</v>
      </c>
      <c r="F11" s="25">
        <v>1</v>
      </c>
      <c r="G11" s="26" t="str">
        <f t="shared" si="0"/>
        <v>●</v>
      </c>
      <c r="H11" s="23">
        <v>0</v>
      </c>
      <c r="I11" s="24" t="s">
        <v>18</v>
      </c>
      <c r="J11" s="25">
        <v>2</v>
      </c>
      <c r="K11" s="26" t="str">
        <f t="shared" si="1"/>
        <v>○</v>
      </c>
      <c r="L11" s="23">
        <v>5</v>
      </c>
      <c r="M11" s="24" t="s">
        <v>18</v>
      </c>
      <c r="N11" s="25">
        <v>0</v>
      </c>
      <c r="O11" s="26" t="str">
        <f t="shared" si="2"/>
        <v/>
      </c>
      <c r="P11" s="23"/>
      <c r="Q11" s="24"/>
      <c r="R11" s="25"/>
      <c r="S11" s="26" t="str">
        <f t="shared" si="3"/>
        <v>●</v>
      </c>
      <c r="T11" s="23">
        <v>0</v>
      </c>
      <c r="U11" s="24" t="s">
        <v>18</v>
      </c>
      <c r="V11" s="25">
        <v>3</v>
      </c>
      <c r="W11" s="26" t="str">
        <f t="shared" si="4"/>
        <v>○</v>
      </c>
      <c r="X11" s="23">
        <v>4</v>
      </c>
      <c r="Y11" s="24" t="s">
        <v>18</v>
      </c>
      <c r="Z11" s="25">
        <v>1</v>
      </c>
      <c r="AA11" s="26" t="str">
        <f t="shared" si="5"/>
        <v>○</v>
      </c>
      <c r="AB11" s="23">
        <v>5</v>
      </c>
      <c r="AC11" s="24" t="s">
        <v>18</v>
      </c>
      <c r="AD11" s="25">
        <v>0</v>
      </c>
      <c r="AE11" s="26" t="str">
        <f t="shared" si="6"/>
        <v>●</v>
      </c>
      <c r="AF11" s="23">
        <v>0</v>
      </c>
      <c r="AG11" s="24" t="s">
        <v>18</v>
      </c>
      <c r="AH11" s="27">
        <v>2</v>
      </c>
      <c r="AI11" s="265"/>
      <c r="AJ11" s="267"/>
      <c r="AK11" s="269"/>
      <c r="AL11" s="269"/>
      <c r="AM11" s="339"/>
    </row>
    <row r="12" spans="1:39" s="70" customFormat="1" ht="27" customHeight="1">
      <c r="A12" s="337" t="s">
        <v>20</v>
      </c>
      <c r="B12" s="338"/>
      <c r="C12" s="18" t="str">
        <f t="shared" si="7"/>
        <v>●</v>
      </c>
      <c r="D12" s="19">
        <v>0</v>
      </c>
      <c r="E12" s="19" t="s">
        <v>18</v>
      </c>
      <c r="F12" s="20">
        <v>6</v>
      </c>
      <c r="G12" s="18" t="str">
        <f t="shared" si="0"/>
        <v>△</v>
      </c>
      <c r="H12" s="19">
        <v>2</v>
      </c>
      <c r="I12" s="19" t="s">
        <v>18</v>
      </c>
      <c r="J12" s="20">
        <v>2</v>
      </c>
      <c r="K12" s="18" t="str">
        <f t="shared" si="1"/>
        <v>●</v>
      </c>
      <c r="L12" s="19">
        <v>1</v>
      </c>
      <c r="M12" s="19" t="s">
        <v>18</v>
      </c>
      <c r="N12" s="20">
        <v>3</v>
      </c>
      <c r="O12" s="18" t="str">
        <f t="shared" si="2"/>
        <v>○</v>
      </c>
      <c r="P12" s="19">
        <v>3</v>
      </c>
      <c r="Q12" s="19" t="s">
        <v>18</v>
      </c>
      <c r="R12" s="20">
        <v>1</v>
      </c>
      <c r="S12" s="18" t="str">
        <f t="shared" si="3"/>
        <v/>
      </c>
      <c r="T12" s="19"/>
      <c r="U12" s="19"/>
      <c r="V12" s="20"/>
      <c r="W12" s="18" t="str">
        <f t="shared" si="4"/>
        <v>○</v>
      </c>
      <c r="X12" s="19">
        <v>3</v>
      </c>
      <c r="Y12" s="19" t="s">
        <v>18</v>
      </c>
      <c r="Z12" s="20">
        <v>0</v>
      </c>
      <c r="AA12" s="18" t="str">
        <f t="shared" si="5"/>
        <v>●</v>
      </c>
      <c r="AB12" s="19">
        <v>0</v>
      </c>
      <c r="AC12" s="19" t="s">
        <v>18</v>
      </c>
      <c r="AD12" s="20">
        <v>2</v>
      </c>
      <c r="AE12" s="18" t="str">
        <f t="shared" si="6"/>
        <v>△</v>
      </c>
      <c r="AF12" s="19">
        <v>2</v>
      </c>
      <c r="AG12" s="19" t="s">
        <v>18</v>
      </c>
      <c r="AH12" s="21">
        <v>2</v>
      </c>
      <c r="AI12" s="264">
        <f>COUNTIF(C12:AH13,"○")*3+COUNTIF(C12:AH13,"△")</f>
        <v>26</v>
      </c>
      <c r="AJ12" s="266">
        <f>D12+H12+L12+P12+T12+X12+AB12+AF12+D13+H13+L13+P13+T13+X13+AB13+AF13</f>
        <v>28</v>
      </c>
      <c r="AK12" s="268">
        <f>-(F12+J12+N12+R12+V12+Z12+AD12+AH12+F13+J13+N13+R13+V13+Z13+AD13+AH13)</f>
        <v>-23</v>
      </c>
      <c r="AL12" s="268">
        <f>AJ12+AK12</f>
        <v>5</v>
      </c>
      <c r="AM12" s="335">
        <f>RANK(AI12,$AI$4:$AI$19,0)</f>
        <v>3</v>
      </c>
    </row>
    <row r="13" spans="1:39" s="70" customFormat="1" ht="27" customHeight="1">
      <c r="A13" s="337"/>
      <c r="B13" s="338"/>
      <c r="C13" s="26" t="str">
        <f t="shared" si="7"/>
        <v>○</v>
      </c>
      <c r="D13" s="23">
        <v>2</v>
      </c>
      <c r="E13" s="24" t="s">
        <v>18</v>
      </c>
      <c r="F13" s="25">
        <v>0</v>
      </c>
      <c r="G13" s="26" t="str">
        <f t="shared" si="0"/>
        <v>○</v>
      </c>
      <c r="H13" s="23">
        <v>2</v>
      </c>
      <c r="I13" s="24" t="s">
        <v>18</v>
      </c>
      <c r="J13" s="25">
        <v>1</v>
      </c>
      <c r="K13" s="26" t="str">
        <f t="shared" si="1"/>
        <v>○</v>
      </c>
      <c r="L13" s="23">
        <v>1</v>
      </c>
      <c r="M13" s="24" t="s">
        <v>18</v>
      </c>
      <c r="N13" s="25">
        <v>0</v>
      </c>
      <c r="O13" s="26" t="str">
        <f t="shared" si="2"/>
        <v>○</v>
      </c>
      <c r="P13" s="23">
        <v>3</v>
      </c>
      <c r="Q13" s="24" t="s">
        <v>18</v>
      </c>
      <c r="R13" s="25">
        <v>0</v>
      </c>
      <c r="S13" s="26" t="str">
        <f t="shared" si="3"/>
        <v/>
      </c>
      <c r="T13" s="23"/>
      <c r="U13" s="24"/>
      <c r="V13" s="25"/>
      <c r="W13" s="26" t="str">
        <f t="shared" si="4"/>
        <v>○</v>
      </c>
      <c r="X13" s="23">
        <v>3</v>
      </c>
      <c r="Y13" s="24" t="s">
        <v>18</v>
      </c>
      <c r="Z13" s="25">
        <v>1</v>
      </c>
      <c r="AA13" s="26" t="str">
        <f t="shared" si="5"/>
        <v>○</v>
      </c>
      <c r="AB13" s="23">
        <v>5</v>
      </c>
      <c r="AC13" s="24" t="s">
        <v>18</v>
      </c>
      <c r="AD13" s="25">
        <v>0</v>
      </c>
      <c r="AE13" s="26" t="str">
        <f t="shared" si="6"/>
        <v>●</v>
      </c>
      <c r="AF13" s="23">
        <v>1</v>
      </c>
      <c r="AG13" s="24" t="s">
        <v>18</v>
      </c>
      <c r="AH13" s="27">
        <v>5</v>
      </c>
      <c r="AI13" s="265"/>
      <c r="AJ13" s="267"/>
      <c r="AK13" s="269"/>
      <c r="AL13" s="269"/>
      <c r="AM13" s="339"/>
    </row>
    <row r="14" spans="1:39" s="70" customFormat="1" ht="27" customHeight="1">
      <c r="A14" s="340" t="s">
        <v>51</v>
      </c>
      <c r="B14" s="341"/>
      <c r="C14" s="18" t="str">
        <f t="shared" si="7"/>
        <v>●</v>
      </c>
      <c r="D14" s="19">
        <v>0</v>
      </c>
      <c r="E14" s="19" t="s">
        <v>18</v>
      </c>
      <c r="F14" s="20">
        <v>5</v>
      </c>
      <c r="G14" s="18" t="str">
        <f t="shared" si="0"/>
        <v>●</v>
      </c>
      <c r="H14" s="19">
        <v>0</v>
      </c>
      <c r="I14" s="19" t="s">
        <v>18</v>
      </c>
      <c r="J14" s="20">
        <v>5</v>
      </c>
      <c r="K14" s="18" t="str">
        <f t="shared" si="1"/>
        <v>●</v>
      </c>
      <c r="L14" s="19">
        <v>1</v>
      </c>
      <c r="M14" s="19" t="s">
        <v>18</v>
      </c>
      <c r="N14" s="20">
        <v>8</v>
      </c>
      <c r="O14" s="18" t="str">
        <f t="shared" si="2"/>
        <v>○</v>
      </c>
      <c r="P14" s="19">
        <v>3</v>
      </c>
      <c r="Q14" s="19" t="s">
        <v>18</v>
      </c>
      <c r="R14" s="20">
        <v>1</v>
      </c>
      <c r="S14" s="18" t="str">
        <f t="shared" si="3"/>
        <v>●</v>
      </c>
      <c r="T14" s="19">
        <v>0</v>
      </c>
      <c r="U14" s="19" t="s">
        <v>18</v>
      </c>
      <c r="V14" s="20">
        <v>3</v>
      </c>
      <c r="W14" s="18" t="str">
        <f t="shared" si="4"/>
        <v/>
      </c>
      <c r="X14" s="19"/>
      <c r="Y14" s="19"/>
      <c r="Z14" s="20"/>
      <c r="AA14" s="18" t="str">
        <f t="shared" si="5"/>
        <v>●</v>
      </c>
      <c r="AB14" s="19">
        <v>1</v>
      </c>
      <c r="AC14" s="19" t="s">
        <v>18</v>
      </c>
      <c r="AD14" s="20">
        <v>6</v>
      </c>
      <c r="AE14" s="18" t="str">
        <f t="shared" si="6"/>
        <v>●</v>
      </c>
      <c r="AF14" s="19">
        <v>0</v>
      </c>
      <c r="AG14" s="19" t="s">
        <v>18</v>
      </c>
      <c r="AH14" s="21">
        <v>2</v>
      </c>
      <c r="AI14" s="264">
        <f>COUNTIF(C14:AH15,"○")*3+COUNTIF(C14:AH15,"△")</f>
        <v>7</v>
      </c>
      <c r="AJ14" s="266">
        <f>D14+H14+L14+P14+T14+X14+AB14+AF14+D15+H15+L15+P15+T15+X15+AB15+AF15</f>
        <v>11</v>
      </c>
      <c r="AK14" s="268">
        <f>-(F14+J14+N14+R14+V14+Z14+AD14+AH14+F15+J15+N15+R15+V15+Z15+AD15+AH15)</f>
        <v>-58</v>
      </c>
      <c r="AL14" s="268">
        <f>AJ14+AK14</f>
        <v>-47</v>
      </c>
      <c r="AM14" s="335">
        <v>8</v>
      </c>
    </row>
    <row r="15" spans="1:39" s="70" customFormat="1" ht="27" customHeight="1">
      <c r="A15" s="344"/>
      <c r="B15" s="345"/>
      <c r="C15" s="26" t="str">
        <f t="shared" si="7"/>
        <v>●</v>
      </c>
      <c r="D15" s="23">
        <v>0</v>
      </c>
      <c r="E15" s="24" t="s">
        <v>18</v>
      </c>
      <c r="F15" s="25">
        <v>4</v>
      </c>
      <c r="G15" s="26" t="str">
        <f t="shared" si="0"/>
        <v>●</v>
      </c>
      <c r="H15" s="23">
        <v>0</v>
      </c>
      <c r="I15" s="24" t="s">
        <v>18</v>
      </c>
      <c r="J15" s="25">
        <v>5</v>
      </c>
      <c r="K15" s="26" t="str">
        <f t="shared" si="1"/>
        <v>△</v>
      </c>
      <c r="L15" s="23">
        <v>0</v>
      </c>
      <c r="M15" s="24" t="s">
        <v>18</v>
      </c>
      <c r="N15" s="25">
        <v>0</v>
      </c>
      <c r="O15" s="26" t="str">
        <f t="shared" si="2"/>
        <v>●</v>
      </c>
      <c r="P15" s="23">
        <v>1</v>
      </c>
      <c r="Q15" s="24" t="s">
        <v>18</v>
      </c>
      <c r="R15" s="25">
        <v>4</v>
      </c>
      <c r="S15" s="26" t="str">
        <f t="shared" si="3"/>
        <v>●</v>
      </c>
      <c r="T15" s="23">
        <v>1</v>
      </c>
      <c r="U15" s="24" t="s">
        <v>18</v>
      </c>
      <c r="V15" s="25">
        <v>3</v>
      </c>
      <c r="W15" s="26" t="str">
        <f t="shared" si="4"/>
        <v/>
      </c>
      <c r="X15" s="23"/>
      <c r="Y15" s="24"/>
      <c r="Z15" s="25"/>
      <c r="AA15" s="26" t="str">
        <f t="shared" si="5"/>
        <v>○</v>
      </c>
      <c r="AB15" s="23">
        <v>4</v>
      </c>
      <c r="AC15" s="24" t="s">
        <v>18</v>
      </c>
      <c r="AD15" s="25">
        <v>0</v>
      </c>
      <c r="AE15" s="26" t="str">
        <f t="shared" si="6"/>
        <v>●</v>
      </c>
      <c r="AF15" s="23">
        <v>0</v>
      </c>
      <c r="AG15" s="24" t="s">
        <v>18</v>
      </c>
      <c r="AH15" s="27">
        <v>12</v>
      </c>
      <c r="AI15" s="265"/>
      <c r="AJ15" s="267"/>
      <c r="AK15" s="269"/>
      <c r="AL15" s="269"/>
      <c r="AM15" s="339"/>
    </row>
    <row r="16" spans="1:39" s="70" customFormat="1" ht="27" customHeight="1">
      <c r="A16" s="337" t="s">
        <v>52</v>
      </c>
      <c r="B16" s="338"/>
      <c r="C16" s="18" t="str">
        <f t="shared" si="7"/>
        <v>●</v>
      </c>
      <c r="D16" s="19">
        <v>1</v>
      </c>
      <c r="E16" s="19" t="s">
        <v>18</v>
      </c>
      <c r="F16" s="20">
        <v>3</v>
      </c>
      <c r="G16" s="18" t="str">
        <f t="shared" si="0"/>
        <v>●</v>
      </c>
      <c r="H16" s="19">
        <v>1</v>
      </c>
      <c r="I16" s="19" t="s">
        <v>18</v>
      </c>
      <c r="J16" s="20">
        <v>3</v>
      </c>
      <c r="K16" s="18" t="str">
        <f t="shared" si="1"/>
        <v>●</v>
      </c>
      <c r="L16" s="19">
        <v>0</v>
      </c>
      <c r="M16" s="19" t="s">
        <v>18</v>
      </c>
      <c r="N16" s="20">
        <v>1</v>
      </c>
      <c r="O16" s="18" t="str">
        <f t="shared" si="2"/>
        <v>●</v>
      </c>
      <c r="P16" s="19">
        <v>0</v>
      </c>
      <c r="Q16" s="19" t="s">
        <v>18</v>
      </c>
      <c r="R16" s="20">
        <v>2</v>
      </c>
      <c r="S16" s="18" t="str">
        <f t="shared" si="3"/>
        <v>○</v>
      </c>
      <c r="T16" s="19">
        <v>2</v>
      </c>
      <c r="U16" s="19" t="s">
        <v>18</v>
      </c>
      <c r="V16" s="20">
        <v>0</v>
      </c>
      <c r="W16" s="18" t="str">
        <f t="shared" si="4"/>
        <v>○</v>
      </c>
      <c r="X16" s="19">
        <v>6</v>
      </c>
      <c r="Y16" s="19" t="s">
        <v>18</v>
      </c>
      <c r="Z16" s="20">
        <v>1</v>
      </c>
      <c r="AA16" s="18" t="str">
        <f t="shared" si="5"/>
        <v/>
      </c>
      <c r="AB16" s="19"/>
      <c r="AC16" s="19"/>
      <c r="AD16" s="20"/>
      <c r="AE16" s="18" t="str">
        <f t="shared" si="6"/>
        <v>●</v>
      </c>
      <c r="AF16" s="19">
        <v>1</v>
      </c>
      <c r="AG16" s="19" t="s">
        <v>18</v>
      </c>
      <c r="AH16" s="21">
        <v>8</v>
      </c>
      <c r="AI16" s="264">
        <f>COUNTIF(C16:AH17,"○")*3+COUNTIF(C16:AH17,"△")</f>
        <v>6</v>
      </c>
      <c r="AJ16" s="266">
        <f>D16+H16+L16+P16+T16+X16+AB16+AF16+D17+H17+L17+P17+T17+X17+AB17+AF17</f>
        <v>12</v>
      </c>
      <c r="AK16" s="268">
        <f>-(F16+J16+N16+R16+V16+Z16+AD16+AH16+F17+J17+N17+R17+V17+Z17+AD17+AH17)</f>
        <v>-61</v>
      </c>
      <c r="AL16" s="268">
        <f>AJ16+AK16</f>
        <v>-49</v>
      </c>
      <c r="AM16" s="335">
        <f>RANK(AI16,$AI$4:$AI$19,0)</f>
        <v>8</v>
      </c>
    </row>
    <row r="17" spans="1:39" s="70" customFormat="1" ht="27" customHeight="1">
      <c r="A17" s="337"/>
      <c r="B17" s="338"/>
      <c r="C17" s="26" t="str">
        <f t="shared" si="7"/>
        <v>●</v>
      </c>
      <c r="D17" s="23">
        <v>0</v>
      </c>
      <c r="E17" s="24" t="s">
        <v>18</v>
      </c>
      <c r="F17" s="25">
        <v>5</v>
      </c>
      <c r="G17" s="26" t="str">
        <f t="shared" si="0"/>
        <v>●</v>
      </c>
      <c r="H17" s="23">
        <v>0</v>
      </c>
      <c r="I17" s="24" t="s">
        <v>18</v>
      </c>
      <c r="J17" s="25">
        <v>12</v>
      </c>
      <c r="K17" s="26" t="str">
        <f t="shared" si="1"/>
        <v>●</v>
      </c>
      <c r="L17" s="23">
        <v>0</v>
      </c>
      <c r="M17" s="24" t="s">
        <v>18</v>
      </c>
      <c r="N17" s="25">
        <v>5</v>
      </c>
      <c r="O17" s="26" t="str">
        <f t="shared" si="2"/>
        <v>●</v>
      </c>
      <c r="P17" s="23">
        <v>0</v>
      </c>
      <c r="Q17" s="24" t="s">
        <v>18</v>
      </c>
      <c r="R17" s="25">
        <v>5</v>
      </c>
      <c r="S17" s="26" t="str">
        <f t="shared" si="3"/>
        <v>●</v>
      </c>
      <c r="T17" s="23">
        <v>0</v>
      </c>
      <c r="U17" s="24" t="s">
        <v>18</v>
      </c>
      <c r="V17" s="25">
        <v>5</v>
      </c>
      <c r="W17" s="26" t="str">
        <f t="shared" si="4"/>
        <v>●</v>
      </c>
      <c r="X17" s="23">
        <v>0</v>
      </c>
      <c r="Y17" s="24" t="s">
        <v>18</v>
      </c>
      <c r="Z17" s="25">
        <v>4</v>
      </c>
      <c r="AA17" s="26" t="str">
        <f t="shared" si="5"/>
        <v/>
      </c>
      <c r="AB17" s="23"/>
      <c r="AC17" s="24"/>
      <c r="AD17" s="25"/>
      <c r="AE17" s="26" t="str">
        <f t="shared" si="6"/>
        <v>●</v>
      </c>
      <c r="AF17" s="23">
        <v>1</v>
      </c>
      <c r="AG17" s="24" t="s">
        <v>18</v>
      </c>
      <c r="AH17" s="27">
        <v>7</v>
      </c>
      <c r="AI17" s="265"/>
      <c r="AJ17" s="267"/>
      <c r="AK17" s="269"/>
      <c r="AL17" s="269"/>
      <c r="AM17" s="339"/>
    </row>
    <row r="18" spans="1:39" s="70" customFormat="1" ht="27" customHeight="1">
      <c r="A18" s="340" t="s">
        <v>53</v>
      </c>
      <c r="B18" s="341"/>
      <c r="C18" s="18" t="str">
        <f t="shared" si="7"/>
        <v>○</v>
      </c>
      <c r="D18" s="19">
        <v>3</v>
      </c>
      <c r="E18" s="19" t="s">
        <v>18</v>
      </c>
      <c r="F18" s="20">
        <v>0</v>
      </c>
      <c r="G18" s="18" t="str">
        <f t="shared" si="0"/>
        <v>○</v>
      </c>
      <c r="H18" s="19">
        <v>5</v>
      </c>
      <c r="I18" s="19" t="s">
        <v>18</v>
      </c>
      <c r="J18" s="20">
        <v>2</v>
      </c>
      <c r="K18" s="18" t="str">
        <f t="shared" si="1"/>
        <v>○</v>
      </c>
      <c r="L18" s="19">
        <v>1</v>
      </c>
      <c r="M18" s="19" t="s">
        <v>18</v>
      </c>
      <c r="N18" s="20">
        <v>0</v>
      </c>
      <c r="O18" s="18" t="str">
        <f t="shared" si="2"/>
        <v>○</v>
      </c>
      <c r="P18" s="19">
        <v>8</v>
      </c>
      <c r="Q18" s="19" t="s">
        <v>49</v>
      </c>
      <c r="R18" s="20">
        <v>0</v>
      </c>
      <c r="S18" s="18" t="str">
        <f t="shared" si="3"/>
        <v>△</v>
      </c>
      <c r="T18" s="19">
        <v>2</v>
      </c>
      <c r="U18" s="19" t="s">
        <v>49</v>
      </c>
      <c r="V18" s="20">
        <v>2</v>
      </c>
      <c r="W18" s="18" t="str">
        <f t="shared" si="4"/>
        <v>○</v>
      </c>
      <c r="X18" s="19">
        <v>2</v>
      </c>
      <c r="Y18" s="19" t="s">
        <v>49</v>
      </c>
      <c r="Z18" s="20">
        <v>0</v>
      </c>
      <c r="AA18" s="18" t="str">
        <f t="shared" si="5"/>
        <v>○</v>
      </c>
      <c r="AB18" s="19">
        <v>8</v>
      </c>
      <c r="AC18" s="19" t="s">
        <v>49</v>
      </c>
      <c r="AD18" s="20">
        <v>1</v>
      </c>
      <c r="AE18" s="18" t="str">
        <f t="shared" si="6"/>
        <v/>
      </c>
      <c r="AF18" s="19"/>
      <c r="AG18" s="19"/>
      <c r="AH18" s="21"/>
      <c r="AI18" s="264">
        <f>COUNTIF(C18:AH19,"○")*3+COUNTIF(C18:AH19,"△")</f>
        <v>40</v>
      </c>
      <c r="AJ18" s="266">
        <f>D18+H18+L18+P18+T18+X18+AB18+AF18+D19+H19+L19+P19+T19+X19+AB19+AF19</f>
        <v>68</v>
      </c>
      <c r="AK18" s="268">
        <f>-(F18+J18+N18+R18+V18+Z18+AD18+AH18+F19+J19+N19+R19+V19+Z19+AD19+AH19)</f>
        <v>-10</v>
      </c>
      <c r="AL18" s="268">
        <f>AJ18+AK18</f>
        <v>58</v>
      </c>
      <c r="AM18" s="335">
        <f>RANK(AI18,$AI$4:$AI$19,0)</f>
        <v>1</v>
      </c>
    </row>
    <row r="19" spans="1:39" s="70" customFormat="1" ht="27" customHeight="1" thickBot="1">
      <c r="A19" s="342"/>
      <c r="B19" s="343"/>
      <c r="C19" s="28" t="str">
        <f t="shared" si="7"/>
        <v>○</v>
      </c>
      <c r="D19" s="29">
        <v>8</v>
      </c>
      <c r="E19" s="30" t="s">
        <v>49</v>
      </c>
      <c r="F19" s="30">
        <v>1</v>
      </c>
      <c r="G19" s="28" t="str">
        <f t="shared" si="0"/>
        <v>○</v>
      </c>
      <c r="H19" s="29">
        <v>3</v>
      </c>
      <c r="I19" s="30" t="s">
        <v>49</v>
      </c>
      <c r="J19" s="30">
        <v>2</v>
      </c>
      <c r="K19" s="28" t="str">
        <f t="shared" si="1"/>
        <v>○</v>
      </c>
      <c r="L19" s="29">
        <v>2</v>
      </c>
      <c r="M19" s="30" t="s">
        <v>49</v>
      </c>
      <c r="N19" s="30">
        <v>0</v>
      </c>
      <c r="O19" s="28" t="str">
        <f t="shared" si="2"/>
        <v>○</v>
      </c>
      <c r="P19" s="29">
        <v>2</v>
      </c>
      <c r="Q19" s="30" t="s">
        <v>49</v>
      </c>
      <c r="R19" s="30">
        <v>0</v>
      </c>
      <c r="S19" s="28" t="str">
        <f t="shared" si="3"/>
        <v>○</v>
      </c>
      <c r="T19" s="29">
        <v>5</v>
      </c>
      <c r="U19" s="30" t="s">
        <v>41</v>
      </c>
      <c r="V19" s="30">
        <v>1</v>
      </c>
      <c r="W19" s="28" t="str">
        <f t="shared" si="4"/>
        <v>○</v>
      </c>
      <c r="X19" s="29">
        <v>12</v>
      </c>
      <c r="Y19" s="30" t="s">
        <v>18</v>
      </c>
      <c r="Z19" s="30">
        <v>0</v>
      </c>
      <c r="AA19" s="28" t="str">
        <f t="shared" si="5"/>
        <v>○</v>
      </c>
      <c r="AB19" s="29">
        <v>7</v>
      </c>
      <c r="AC19" s="30" t="s">
        <v>49</v>
      </c>
      <c r="AD19" s="30">
        <v>1</v>
      </c>
      <c r="AE19" s="28" t="str">
        <f t="shared" si="6"/>
        <v/>
      </c>
      <c r="AF19" s="29"/>
      <c r="AG19" s="30"/>
      <c r="AH19" s="31"/>
      <c r="AI19" s="274"/>
      <c r="AJ19" s="275"/>
      <c r="AK19" s="276"/>
      <c r="AL19" s="276"/>
      <c r="AM19" s="336"/>
    </row>
  </sheetData>
  <mergeCells count="62">
    <mergeCell ref="A6:B7"/>
    <mergeCell ref="A1:AM1"/>
    <mergeCell ref="AM4:AM5"/>
    <mergeCell ref="AJ2:AJ3"/>
    <mergeCell ref="AK2:AK3"/>
    <mergeCell ref="AL2:AL3"/>
    <mergeCell ref="AM2:AM3"/>
    <mergeCell ref="A4:B5"/>
    <mergeCell ref="AI4:AI5"/>
    <mergeCell ref="AJ4:AJ5"/>
    <mergeCell ref="AK4:AK5"/>
    <mergeCell ref="AL4:AL5"/>
    <mergeCell ref="W2:Z3"/>
    <mergeCell ref="AA2:AD3"/>
    <mergeCell ref="AE2:AH3"/>
    <mergeCell ref="AI6:AI7"/>
    <mergeCell ref="AJ6:AJ7"/>
    <mergeCell ref="AK6:AK7"/>
    <mergeCell ref="AL6:AL7"/>
    <mergeCell ref="AM10:AM11"/>
    <mergeCell ref="AM8:AM9"/>
    <mergeCell ref="AM6:AM7"/>
    <mergeCell ref="A8:B9"/>
    <mergeCell ref="AI8:AI9"/>
    <mergeCell ref="AJ8:AJ9"/>
    <mergeCell ref="AK8:AK9"/>
    <mergeCell ref="AL8:AL9"/>
    <mergeCell ref="A10:B11"/>
    <mergeCell ref="AI10:AI11"/>
    <mergeCell ref="AJ10:AJ11"/>
    <mergeCell ref="AK10:AK11"/>
    <mergeCell ref="AL10:AL11"/>
    <mergeCell ref="AM14:AM15"/>
    <mergeCell ref="A12:B13"/>
    <mergeCell ref="AI12:AI13"/>
    <mergeCell ref="AJ12:AJ13"/>
    <mergeCell ref="AK12:AK13"/>
    <mergeCell ref="AL12:AL13"/>
    <mergeCell ref="AM12:AM13"/>
    <mergeCell ref="A14:B15"/>
    <mergeCell ref="AI14:AI15"/>
    <mergeCell ref="AJ14:AJ15"/>
    <mergeCell ref="AK14:AK15"/>
    <mergeCell ref="AL14:AL15"/>
    <mergeCell ref="AM18:AM19"/>
    <mergeCell ref="A16:B17"/>
    <mergeCell ref="AI16:AI17"/>
    <mergeCell ref="AJ16:AJ17"/>
    <mergeCell ref="AK16:AK17"/>
    <mergeCell ref="AL16:AL17"/>
    <mergeCell ref="AM16:AM17"/>
    <mergeCell ref="A18:B19"/>
    <mergeCell ref="AI18:AI19"/>
    <mergeCell ref="AJ18:AJ19"/>
    <mergeCell ref="AK18:AK19"/>
    <mergeCell ref="AL18:AL19"/>
    <mergeCell ref="AI2:AI3"/>
    <mergeCell ref="C2:F3"/>
    <mergeCell ref="G2:J3"/>
    <mergeCell ref="K2:N3"/>
    <mergeCell ref="O2:R3"/>
    <mergeCell ref="S2:V3"/>
  </mergeCells>
  <phoneticPr fontId="1"/>
  <pageMargins left="0.7" right="0.7" top="0.75" bottom="0.75" header="0.3" footer="0.3"/>
  <pageSetup paperSize="9" scale="9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1"/>
  <sheetViews>
    <sheetView view="pageBreakPreview" zoomScale="60" zoomScaleNormal="100" workbookViewId="0">
      <selection activeCell="C2" sqref="C2:AH3"/>
    </sheetView>
  </sheetViews>
  <sheetFormatPr defaultRowHeight="13.5"/>
  <cols>
    <col min="1" max="1" width="9.25" style="49" customWidth="1"/>
    <col min="2" max="2" width="11.875" style="49" customWidth="1"/>
    <col min="3" max="34" width="2.5" style="49" customWidth="1"/>
    <col min="35" max="38" width="7.625" style="49" customWidth="1"/>
    <col min="39" max="39" width="5.625" style="49" customWidth="1"/>
    <col min="40" max="253" width="9" style="49"/>
    <col min="254" max="255" width="8.125" style="49" customWidth="1"/>
    <col min="256" max="287" width="3.25" style="49" customWidth="1"/>
    <col min="288" max="293" width="10" style="49" customWidth="1"/>
    <col min="294" max="294" width="26.125" style="49" customWidth="1"/>
    <col min="295" max="509" width="9" style="49"/>
    <col min="510" max="511" width="8.125" style="49" customWidth="1"/>
    <col min="512" max="543" width="3.25" style="49" customWidth="1"/>
    <col min="544" max="549" width="10" style="49" customWidth="1"/>
    <col min="550" max="550" width="26.125" style="49" customWidth="1"/>
    <col min="551" max="765" width="9" style="49"/>
    <col min="766" max="767" width="8.125" style="49" customWidth="1"/>
    <col min="768" max="799" width="3.25" style="49" customWidth="1"/>
    <col min="800" max="805" width="10" style="49" customWidth="1"/>
    <col min="806" max="806" width="26.125" style="49" customWidth="1"/>
    <col min="807" max="1021" width="9" style="49"/>
    <col min="1022" max="1023" width="8.125" style="49" customWidth="1"/>
    <col min="1024" max="1055" width="3.25" style="49" customWidth="1"/>
    <col min="1056" max="1061" width="10" style="49" customWidth="1"/>
    <col min="1062" max="1062" width="26.125" style="49" customWidth="1"/>
    <col min="1063" max="1277" width="9" style="49"/>
    <col min="1278" max="1279" width="8.125" style="49" customWidth="1"/>
    <col min="1280" max="1311" width="3.25" style="49" customWidth="1"/>
    <col min="1312" max="1317" width="10" style="49" customWidth="1"/>
    <col min="1318" max="1318" width="26.125" style="49" customWidth="1"/>
    <col min="1319" max="1533" width="9" style="49"/>
    <col min="1534" max="1535" width="8.125" style="49" customWidth="1"/>
    <col min="1536" max="1567" width="3.25" style="49" customWidth="1"/>
    <col min="1568" max="1573" width="10" style="49" customWidth="1"/>
    <col min="1574" max="1574" width="26.125" style="49" customWidth="1"/>
    <col min="1575" max="1789" width="9" style="49"/>
    <col min="1790" max="1791" width="8.125" style="49" customWidth="1"/>
    <col min="1792" max="1823" width="3.25" style="49" customWidth="1"/>
    <col min="1824" max="1829" width="10" style="49" customWidth="1"/>
    <col min="1830" max="1830" width="26.125" style="49" customWidth="1"/>
    <col min="1831" max="2045" width="9" style="49"/>
    <col min="2046" max="2047" width="8.125" style="49" customWidth="1"/>
    <col min="2048" max="2079" width="3.25" style="49" customWidth="1"/>
    <col min="2080" max="2085" width="10" style="49" customWidth="1"/>
    <col min="2086" max="2086" width="26.125" style="49" customWidth="1"/>
    <col min="2087" max="2301" width="9" style="49"/>
    <col min="2302" max="2303" width="8.125" style="49" customWidth="1"/>
    <col min="2304" max="2335" width="3.25" style="49" customWidth="1"/>
    <col min="2336" max="2341" width="10" style="49" customWidth="1"/>
    <col min="2342" max="2342" width="26.125" style="49" customWidth="1"/>
    <col min="2343" max="2557" width="9" style="49"/>
    <col min="2558" max="2559" width="8.125" style="49" customWidth="1"/>
    <col min="2560" max="2591" width="3.25" style="49" customWidth="1"/>
    <col min="2592" max="2597" width="10" style="49" customWidth="1"/>
    <col min="2598" max="2598" width="26.125" style="49" customWidth="1"/>
    <col min="2599" max="2813" width="9" style="49"/>
    <col min="2814" max="2815" width="8.125" style="49" customWidth="1"/>
    <col min="2816" max="2847" width="3.25" style="49" customWidth="1"/>
    <col min="2848" max="2853" width="10" style="49" customWidth="1"/>
    <col min="2854" max="2854" width="26.125" style="49" customWidth="1"/>
    <col min="2855" max="3069" width="9" style="49"/>
    <col min="3070" max="3071" width="8.125" style="49" customWidth="1"/>
    <col min="3072" max="3103" width="3.25" style="49" customWidth="1"/>
    <col min="3104" max="3109" width="10" style="49" customWidth="1"/>
    <col min="3110" max="3110" width="26.125" style="49" customWidth="1"/>
    <col min="3111" max="3325" width="9" style="49"/>
    <col min="3326" max="3327" width="8.125" style="49" customWidth="1"/>
    <col min="3328" max="3359" width="3.25" style="49" customWidth="1"/>
    <col min="3360" max="3365" width="10" style="49" customWidth="1"/>
    <col min="3366" max="3366" width="26.125" style="49" customWidth="1"/>
    <col min="3367" max="3581" width="9" style="49"/>
    <col min="3582" max="3583" width="8.125" style="49" customWidth="1"/>
    <col min="3584" max="3615" width="3.25" style="49" customWidth="1"/>
    <col min="3616" max="3621" width="10" style="49" customWidth="1"/>
    <col min="3622" max="3622" width="26.125" style="49" customWidth="1"/>
    <col min="3623" max="3837" width="9" style="49"/>
    <col min="3838" max="3839" width="8.125" style="49" customWidth="1"/>
    <col min="3840" max="3871" width="3.25" style="49" customWidth="1"/>
    <col min="3872" max="3877" width="10" style="49" customWidth="1"/>
    <col min="3878" max="3878" width="26.125" style="49" customWidth="1"/>
    <col min="3879" max="4093" width="9" style="49"/>
    <col min="4094" max="4095" width="8.125" style="49" customWidth="1"/>
    <col min="4096" max="4127" width="3.25" style="49" customWidth="1"/>
    <col min="4128" max="4133" width="10" style="49" customWidth="1"/>
    <col min="4134" max="4134" width="26.125" style="49" customWidth="1"/>
    <col min="4135" max="4349" width="9" style="49"/>
    <col min="4350" max="4351" width="8.125" style="49" customWidth="1"/>
    <col min="4352" max="4383" width="3.25" style="49" customWidth="1"/>
    <col min="4384" max="4389" width="10" style="49" customWidth="1"/>
    <col min="4390" max="4390" width="26.125" style="49" customWidth="1"/>
    <col min="4391" max="4605" width="9" style="49"/>
    <col min="4606" max="4607" width="8.125" style="49" customWidth="1"/>
    <col min="4608" max="4639" width="3.25" style="49" customWidth="1"/>
    <col min="4640" max="4645" width="10" style="49" customWidth="1"/>
    <col min="4646" max="4646" width="26.125" style="49" customWidth="1"/>
    <col min="4647" max="4861" width="9" style="49"/>
    <col min="4862" max="4863" width="8.125" style="49" customWidth="1"/>
    <col min="4864" max="4895" width="3.25" style="49" customWidth="1"/>
    <col min="4896" max="4901" width="10" style="49" customWidth="1"/>
    <col min="4902" max="4902" width="26.125" style="49" customWidth="1"/>
    <col min="4903" max="5117" width="9" style="49"/>
    <col min="5118" max="5119" width="8.125" style="49" customWidth="1"/>
    <col min="5120" max="5151" width="3.25" style="49" customWidth="1"/>
    <col min="5152" max="5157" width="10" style="49" customWidth="1"/>
    <col min="5158" max="5158" width="26.125" style="49" customWidth="1"/>
    <col min="5159" max="5373" width="9" style="49"/>
    <col min="5374" max="5375" width="8.125" style="49" customWidth="1"/>
    <col min="5376" max="5407" width="3.25" style="49" customWidth="1"/>
    <col min="5408" max="5413" width="10" style="49" customWidth="1"/>
    <col min="5414" max="5414" width="26.125" style="49" customWidth="1"/>
    <col min="5415" max="5629" width="9" style="49"/>
    <col min="5630" max="5631" width="8.125" style="49" customWidth="1"/>
    <col min="5632" max="5663" width="3.25" style="49" customWidth="1"/>
    <col min="5664" max="5669" width="10" style="49" customWidth="1"/>
    <col min="5670" max="5670" width="26.125" style="49" customWidth="1"/>
    <col min="5671" max="5885" width="9" style="49"/>
    <col min="5886" max="5887" width="8.125" style="49" customWidth="1"/>
    <col min="5888" max="5919" width="3.25" style="49" customWidth="1"/>
    <col min="5920" max="5925" width="10" style="49" customWidth="1"/>
    <col min="5926" max="5926" width="26.125" style="49" customWidth="1"/>
    <col min="5927" max="6141" width="9" style="49"/>
    <col min="6142" max="6143" width="8.125" style="49" customWidth="1"/>
    <col min="6144" max="6175" width="3.25" style="49" customWidth="1"/>
    <col min="6176" max="6181" width="10" style="49" customWidth="1"/>
    <col min="6182" max="6182" width="26.125" style="49" customWidth="1"/>
    <col min="6183" max="6397" width="9" style="49"/>
    <col min="6398" max="6399" width="8.125" style="49" customWidth="1"/>
    <col min="6400" max="6431" width="3.25" style="49" customWidth="1"/>
    <col min="6432" max="6437" width="10" style="49" customWidth="1"/>
    <col min="6438" max="6438" width="26.125" style="49" customWidth="1"/>
    <col min="6439" max="6653" width="9" style="49"/>
    <col min="6654" max="6655" width="8.125" style="49" customWidth="1"/>
    <col min="6656" max="6687" width="3.25" style="49" customWidth="1"/>
    <col min="6688" max="6693" width="10" style="49" customWidth="1"/>
    <col min="6694" max="6694" width="26.125" style="49" customWidth="1"/>
    <col min="6695" max="6909" width="9" style="49"/>
    <col min="6910" max="6911" width="8.125" style="49" customWidth="1"/>
    <col min="6912" max="6943" width="3.25" style="49" customWidth="1"/>
    <col min="6944" max="6949" width="10" style="49" customWidth="1"/>
    <col min="6950" max="6950" width="26.125" style="49" customWidth="1"/>
    <col min="6951" max="7165" width="9" style="49"/>
    <col min="7166" max="7167" width="8.125" style="49" customWidth="1"/>
    <col min="7168" max="7199" width="3.25" style="49" customWidth="1"/>
    <col min="7200" max="7205" width="10" style="49" customWidth="1"/>
    <col min="7206" max="7206" width="26.125" style="49" customWidth="1"/>
    <col min="7207" max="7421" width="9" style="49"/>
    <col min="7422" max="7423" width="8.125" style="49" customWidth="1"/>
    <col min="7424" max="7455" width="3.25" style="49" customWidth="1"/>
    <col min="7456" max="7461" width="10" style="49" customWidth="1"/>
    <col min="7462" max="7462" width="26.125" style="49" customWidth="1"/>
    <col min="7463" max="7677" width="9" style="49"/>
    <col min="7678" max="7679" width="8.125" style="49" customWidth="1"/>
    <col min="7680" max="7711" width="3.25" style="49" customWidth="1"/>
    <col min="7712" max="7717" width="10" style="49" customWidth="1"/>
    <col min="7718" max="7718" width="26.125" style="49" customWidth="1"/>
    <col min="7719" max="7933" width="9" style="49"/>
    <col min="7934" max="7935" width="8.125" style="49" customWidth="1"/>
    <col min="7936" max="7967" width="3.25" style="49" customWidth="1"/>
    <col min="7968" max="7973" width="10" style="49" customWidth="1"/>
    <col min="7974" max="7974" width="26.125" style="49" customWidth="1"/>
    <col min="7975" max="8189" width="9" style="49"/>
    <col min="8190" max="8191" width="8.125" style="49" customWidth="1"/>
    <col min="8192" max="8223" width="3.25" style="49" customWidth="1"/>
    <col min="8224" max="8229" width="10" style="49" customWidth="1"/>
    <col min="8230" max="8230" width="26.125" style="49" customWidth="1"/>
    <col min="8231" max="8445" width="9" style="49"/>
    <col min="8446" max="8447" width="8.125" style="49" customWidth="1"/>
    <col min="8448" max="8479" width="3.25" style="49" customWidth="1"/>
    <col min="8480" max="8485" width="10" style="49" customWidth="1"/>
    <col min="8486" max="8486" width="26.125" style="49" customWidth="1"/>
    <col min="8487" max="8701" width="9" style="49"/>
    <col min="8702" max="8703" width="8.125" style="49" customWidth="1"/>
    <col min="8704" max="8735" width="3.25" style="49" customWidth="1"/>
    <col min="8736" max="8741" width="10" style="49" customWidth="1"/>
    <col min="8742" max="8742" width="26.125" style="49" customWidth="1"/>
    <col min="8743" max="8957" width="9" style="49"/>
    <col min="8958" max="8959" width="8.125" style="49" customWidth="1"/>
    <col min="8960" max="8991" width="3.25" style="49" customWidth="1"/>
    <col min="8992" max="8997" width="10" style="49" customWidth="1"/>
    <col min="8998" max="8998" width="26.125" style="49" customWidth="1"/>
    <col min="8999" max="9213" width="9" style="49"/>
    <col min="9214" max="9215" width="8.125" style="49" customWidth="1"/>
    <col min="9216" max="9247" width="3.25" style="49" customWidth="1"/>
    <col min="9248" max="9253" width="10" style="49" customWidth="1"/>
    <col min="9254" max="9254" width="26.125" style="49" customWidth="1"/>
    <col min="9255" max="9469" width="9" style="49"/>
    <col min="9470" max="9471" width="8.125" style="49" customWidth="1"/>
    <col min="9472" max="9503" width="3.25" style="49" customWidth="1"/>
    <col min="9504" max="9509" width="10" style="49" customWidth="1"/>
    <col min="9510" max="9510" width="26.125" style="49" customWidth="1"/>
    <col min="9511" max="9725" width="9" style="49"/>
    <col min="9726" max="9727" width="8.125" style="49" customWidth="1"/>
    <col min="9728" max="9759" width="3.25" style="49" customWidth="1"/>
    <col min="9760" max="9765" width="10" style="49" customWidth="1"/>
    <col min="9766" max="9766" width="26.125" style="49" customWidth="1"/>
    <col min="9767" max="9981" width="9" style="49"/>
    <col min="9982" max="9983" width="8.125" style="49" customWidth="1"/>
    <col min="9984" max="10015" width="3.25" style="49" customWidth="1"/>
    <col min="10016" max="10021" width="10" style="49" customWidth="1"/>
    <col min="10022" max="10022" width="26.125" style="49" customWidth="1"/>
    <col min="10023" max="10237" width="9" style="49"/>
    <col min="10238" max="10239" width="8.125" style="49" customWidth="1"/>
    <col min="10240" max="10271" width="3.25" style="49" customWidth="1"/>
    <col min="10272" max="10277" width="10" style="49" customWidth="1"/>
    <col min="10278" max="10278" width="26.125" style="49" customWidth="1"/>
    <col min="10279" max="10493" width="9" style="49"/>
    <col min="10494" max="10495" width="8.125" style="49" customWidth="1"/>
    <col min="10496" max="10527" width="3.25" style="49" customWidth="1"/>
    <col min="10528" max="10533" width="10" style="49" customWidth="1"/>
    <col min="10534" max="10534" width="26.125" style="49" customWidth="1"/>
    <col min="10535" max="10749" width="9" style="49"/>
    <col min="10750" max="10751" width="8.125" style="49" customWidth="1"/>
    <col min="10752" max="10783" width="3.25" style="49" customWidth="1"/>
    <col min="10784" max="10789" width="10" style="49" customWidth="1"/>
    <col min="10790" max="10790" width="26.125" style="49" customWidth="1"/>
    <col min="10791" max="11005" width="9" style="49"/>
    <col min="11006" max="11007" width="8.125" style="49" customWidth="1"/>
    <col min="11008" max="11039" width="3.25" style="49" customWidth="1"/>
    <col min="11040" max="11045" width="10" style="49" customWidth="1"/>
    <col min="11046" max="11046" width="26.125" style="49" customWidth="1"/>
    <col min="11047" max="11261" width="9" style="49"/>
    <col min="11262" max="11263" width="8.125" style="49" customWidth="1"/>
    <col min="11264" max="11295" width="3.25" style="49" customWidth="1"/>
    <col min="11296" max="11301" width="10" style="49" customWidth="1"/>
    <col min="11302" max="11302" width="26.125" style="49" customWidth="1"/>
    <col min="11303" max="11517" width="9" style="49"/>
    <col min="11518" max="11519" width="8.125" style="49" customWidth="1"/>
    <col min="11520" max="11551" width="3.25" style="49" customWidth="1"/>
    <col min="11552" max="11557" width="10" style="49" customWidth="1"/>
    <col min="11558" max="11558" width="26.125" style="49" customWidth="1"/>
    <col min="11559" max="11773" width="9" style="49"/>
    <col min="11774" max="11775" width="8.125" style="49" customWidth="1"/>
    <col min="11776" max="11807" width="3.25" style="49" customWidth="1"/>
    <col min="11808" max="11813" width="10" style="49" customWidth="1"/>
    <col min="11814" max="11814" width="26.125" style="49" customWidth="1"/>
    <col min="11815" max="12029" width="9" style="49"/>
    <col min="12030" max="12031" width="8.125" style="49" customWidth="1"/>
    <col min="12032" max="12063" width="3.25" style="49" customWidth="1"/>
    <col min="12064" max="12069" width="10" style="49" customWidth="1"/>
    <col min="12070" max="12070" width="26.125" style="49" customWidth="1"/>
    <col min="12071" max="12285" width="9" style="49"/>
    <col min="12286" max="12287" width="8.125" style="49" customWidth="1"/>
    <col min="12288" max="12319" width="3.25" style="49" customWidth="1"/>
    <col min="12320" max="12325" width="10" style="49" customWidth="1"/>
    <col min="12326" max="12326" width="26.125" style="49" customWidth="1"/>
    <col min="12327" max="12541" width="9" style="49"/>
    <col min="12542" max="12543" width="8.125" style="49" customWidth="1"/>
    <col min="12544" max="12575" width="3.25" style="49" customWidth="1"/>
    <col min="12576" max="12581" width="10" style="49" customWidth="1"/>
    <col min="12582" max="12582" width="26.125" style="49" customWidth="1"/>
    <col min="12583" max="12797" width="9" style="49"/>
    <col min="12798" max="12799" width="8.125" style="49" customWidth="1"/>
    <col min="12800" max="12831" width="3.25" style="49" customWidth="1"/>
    <col min="12832" max="12837" width="10" style="49" customWidth="1"/>
    <col min="12838" max="12838" width="26.125" style="49" customWidth="1"/>
    <col min="12839" max="13053" width="9" style="49"/>
    <col min="13054" max="13055" width="8.125" style="49" customWidth="1"/>
    <col min="13056" max="13087" width="3.25" style="49" customWidth="1"/>
    <col min="13088" max="13093" width="10" style="49" customWidth="1"/>
    <col min="13094" max="13094" width="26.125" style="49" customWidth="1"/>
    <col min="13095" max="13309" width="9" style="49"/>
    <col min="13310" max="13311" width="8.125" style="49" customWidth="1"/>
    <col min="13312" max="13343" width="3.25" style="49" customWidth="1"/>
    <col min="13344" max="13349" width="10" style="49" customWidth="1"/>
    <col min="13350" max="13350" width="26.125" style="49" customWidth="1"/>
    <col min="13351" max="13565" width="9" style="49"/>
    <col min="13566" max="13567" width="8.125" style="49" customWidth="1"/>
    <col min="13568" max="13599" width="3.25" style="49" customWidth="1"/>
    <col min="13600" max="13605" width="10" style="49" customWidth="1"/>
    <col min="13606" max="13606" width="26.125" style="49" customWidth="1"/>
    <col min="13607" max="13821" width="9" style="49"/>
    <col min="13822" max="13823" width="8.125" style="49" customWidth="1"/>
    <col min="13824" max="13855" width="3.25" style="49" customWidth="1"/>
    <col min="13856" max="13861" width="10" style="49" customWidth="1"/>
    <col min="13862" max="13862" width="26.125" style="49" customWidth="1"/>
    <col min="13863" max="14077" width="9" style="49"/>
    <col min="14078" max="14079" width="8.125" style="49" customWidth="1"/>
    <col min="14080" max="14111" width="3.25" style="49" customWidth="1"/>
    <col min="14112" max="14117" width="10" style="49" customWidth="1"/>
    <col min="14118" max="14118" width="26.125" style="49" customWidth="1"/>
    <col min="14119" max="14333" width="9" style="49"/>
    <col min="14334" max="14335" width="8.125" style="49" customWidth="1"/>
    <col min="14336" max="14367" width="3.25" style="49" customWidth="1"/>
    <col min="14368" max="14373" width="10" style="49" customWidth="1"/>
    <col min="14374" max="14374" width="26.125" style="49" customWidth="1"/>
    <col min="14375" max="14589" width="9" style="49"/>
    <col min="14590" max="14591" width="8.125" style="49" customWidth="1"/>
    <col min="14592" max="14623" width="3.25" style="49" customWidth="1"/>
    <col min="14624" max="14629" width="10" style="49" customWidth="1"/>
    <col min="14630" max="14630" width="26.125" style="49" customWidth="1"/>
    <col min="14631" max="14845" width="9" style="49"/>
    <col min="14846" max="14847" width="8.125" style="49" customWidth="1"/>
    <col min="14848" max="14879" width="3.25" style="49" customWidth="1"/>
    <col min="14880" max="14885" width="10" style="49" customWidth="1"/>
    <col min="14886" max="14886" width="26.125" style="49" customWidth="1"/>
    <col min="14887" max="15101" width="9" style="49"/>
    <col min="15102" max="15103" width="8.125" style="49" customWidth="1"/>
    <col min="15104" max="15135" width="3.25" style="49" customWidth="1"/>
    <col min="15136" max="15141" width="10" style="49" customWidth="1"/>
    <col min="15142" max="15142" width="26.125" style="49" customWidth="1"/>
    <col min="15143" max="15357" width="9" style="49"/>
    <col min="15358" max="15359" width="8.125" style="49" customWidth="1"/>
    <col min="15360" max="15391" width="3.25" style="49" customWidth="1"/>
    <col min="15392" max="15397" width="10" style="49" customWidth="1"/>
    <col min="15398" max="15398" width="26.125" style="49" customWidth="1"/>
    <col min="15399" max="15613" width="9" style="49"/>
    <col min="15614" max="15615" width="8.125" style="49" customWidth="1"/>
    <col min="15616" max="15647" width="3.25" style="49" customWidth="1"/>
    <col min="15648" max="15653" width="10" style="49" customWidth="1"/>
    <col min="15654" max="15654" width="26.125" style="49" customWidth="1"/>
    <col min="15655" max="15869" width="9" style="49"/>
    <col min="15870" max="15871" width="8.125" style="49" customWidth="1"/>
    <col min="15872" max="15903" width="3.25" style="49" customWidth="1"/>
    <col min="15904" max="15909" width="10" style="49" customWidth="1"/>
    <col min="15910" max="15910" width="26.125" style="49" customWidth="1"/>
    <col min="15911" max="16125" width="9" style="49"/>
    <col min="16126" max="16127" width="8.125" style="49" customWidth="1"/>
    <col min="16128" max="16159" width="3.25" style="49" customWidth="1"/>
    <col min="16160" max="16165" width="10" style="49" customWidth="1"/>
    <col min="16166" max="16166" width="26.125" style="49" customWidth="1"/>
    <col min="16167" max="16384" width="9" style="49"/>
  </cols>
  <sheetData>
    <row r="1" spans="1:39" ht="33" thickBot="1">
      <c r="A1" s="279" t="s">
        <v>78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</row>
    <row r="2" spans="1:39" ht="22.5" customHeight="1">
      <c r="A2" s="93"/>
      <c r="B2" s="94" t="s">
        <v>11</v>
      </c>
      <c r="C2" s="289" t="str">
        <f>A4</f>
        <v>藤島中</v>
      </c>
      <c r="D2" s="290"/>
      <c r="E2" s="290"/>
      <c r="F2" s="295"/>
      <c r="G2" s="289" t="str">
        <f>A6</f>
        <v>武生一中</v>
      </c>
      <c r="H2" s="290"/>
      <c r="I2" s="290"/>
      <c r="J2" s="290"/>
      <c r="K2" s="289" t="str">
        <f>A8</f>
        <v>福大附属中</v>
      </c>
      <c r="L2" s="290"/>
      <c r="M2" s="290"/>
      <c r="N2" s="290"/>
      <c r="O2" s="289" t="str">
        <f>A10</f>
        <v>グラスミーゴ</v>
      </c>
      <c r="P2" s="290"/>
      <c r="Q2" s="290"/>
      <c r="R2" s="290"/>
      <c r="S2" s="289" t="str">
        <f>A12</f>
        <v>勝山中部中</v>
      </c>
      <c r="T2" s="290"/>
      <c r="U2" s="290"/>
      <c r="V2" s="290"/>
      <c r="W2" s="289" t="str">
        <f>A14</f>
        <v>明道中</v>
      </c>
      <c r="X2" s="290"/>
      <c r="Y2" s="290"/>
      <c r="Z2" s="290"/>
      <c r="AA2" s="289" t="str">
        <f>A16</f>
        <v>東陽中</v>
      </c>
      <c r="AB2" s="290"/>
      <c r="AC2" s="290"/>
      <c r="AD2" s="290"/>
      <c r="AE2" s="289" t="str">
        <f>A18</f>
        <v>パトリアーレ</v>
      </c>
      <c r="AF2" s="290"/>
      <c r="AG2" s="290"/>
      <c r="AH2" s="291"/>
      <c r="AI2" s="333" t="s">
        <v>12</v>
      </c>
      <c r="AJ2" s="346" t="s">
        <v>13</v>
      </c>
      <c r="AK2" s="346" t="s">
        <v>14</v>
      </c>
      <c r="AL2" s="346" t="s">
        <v>15</v>
      </c>
      <c r="AM2" s="348" t="s">
        <v>16</v>
      </c>
    </row>
    <row r="3" spans="1:39" ht="22.5" customHeight="1">
      <c r="A3" s="95" t="s">
        <v>17</v>
      </c>
      <c r="B3" s="96"/>
      <c r="C3" s="292"/>
      <c r="D3" s="293"/>
      <c r="E3" s="293"/>
      <c r="F3" s="296"/>
      <c r="G3" s="292"/>
      <c r="H3" s="293"/>
      <c r="I3" s="293"/>
      <c r="J3" s="293"/>
      <c r="K3" s="292"/>
      <c r="L3" s="293"/>
      <c r="M3" s="293"/>
      <c r="N3" s="293"/>
      <c r="O3" s="292"/>
      <c r="P3" s="293"/>
      <c r="Q3" s="293"/>
      <c r="R3" s="293"/>
      <c r="S3" s="292"/>
      <c r="T3" s="293"/>
      <c r="U3" s="293"/>
      <c r="V3" s="293"/>
      <c r="W3" s="292"/>
      <c r="X3" s="293"/>
      <c r="Y3" s="293"/>
      <c r="Z3" s="293"/>
      <c r="AA3" s="292"/>
      <c r="AB3" s="293"/>
      <c r="AC3" s="293"/>
      <c r="AD3" s="293"/>
      <c r="AE3" s="292"/>
      <c r="AF3" s="293"/>
      <c r="AG3" s="293"/>
      <c r="AH3" s="294"/>
      <c r="AI3" s="334"/>
      <c r="AJ3" s="347"/>
      <c r="AK3" s="347"/>
      <c r="AL3" s="347"/>
      <c r="AM3" s="349"/>
    </row>
    <row r="4" spans="1:39" ht="22.5" customHeight="1">
      <c r="A4" s="260" t="s">
        <v>88</v>
      </c>
      <c r="B4" s="261"/>
      <c r="C4" s="18"/>
      <c r="D4" s="19"/>
      <c r="E4" s="19"/>
      <c r="F4" s="20"/>
      <c r="G4" s="18" t="str">
        <f t="shared" ref="G4:G19" si="0">IF(H4="","",IF(H4=J4,"△",IF(H4&gt;J4,"○","●")))</f>
        <v>●</v>
      </c>
      <c r="H4" s="19">
        <v>1</v>
      </c>
      <c r="I4" s="19" t="s">
        <v>55</v>
      </c>
      <c r="J4" s="20">
        <v>3</v>
      </c>
      <c r="K4" s="18" t="str">
        <f t="shared" ref="K4:K19" si="1">IF(L4="","",IF(L4=N4,"△",IF(L4&gt;N4,"○","●")))</f>
        <v>○</v>
      </c>
      <c r="L4" s="19">
        <v>2</v>
      </c>
      <c r="M4" s="19" t="s">
        <v>18</v>
      </c>
      <c r="N4" s="20">
        <v>0</v>
      </c>
      <c r="O4" s="18" t="str">
        <f t="shared" ref="O4:O19" si="2">IF(P4="","",IF(P4=R4,"△",IF(P4&gt;R4,"○","●")))</f>
        <v>○</v>
      </c>
      <c r="P4" s="19">
        <v>8</v>
      </c>
      <c r="Q4" s="19" t="s">
        <v>18</v>
      </c>
      <c r="R4" s="20">
        <v>0</v>
      </c>
      <c r="S4" s="18" t="str">
        <f t="shared" ref="S4:S19" si="3">IF(T4="","",IF(T4=V4,"△",IF(T4&gt;V4,"○","●")))</f>
        <v>●</v>
      </c>
      <c r="T4" s="19">
        <v>1</v>
      </c>
      <c r="U4" s="19" t="s">
        <v>18</v>
      </c>
      <c r="V4" s="20">
        <v>4</v>
      </c>
      <c r="W4" s="18" t="str">
        <f t="shared" ref="W4:W19" si="4">IF(X4="","",IF(X4=Z4,"△",IF(X4&gt;Z4,"○","●")))</f>
        <v>●</v>
      </c>
      <c r="X4" s="19">
        <v>1</v>
      </c>
      <c r="Y4" s="19" t="s">
        <v>18</v>
      </c>
      <c r="Z4" s="20">
        <v>2</v>
      </c>
      <c r="AA4" s="18" t="str">
        <f t="shared" ref="AA4:AA19" si="5">IF(AB4="","",IF(AB4=AD4,"△",IF(AB4&gt;AD4,"○","●")))</f>
        <v>○</v>
      </c>
      <c r="AB4" s="19">
        <v>5</v>
      </c>
      <c r="AC4" s="19" t="s">
        <v>18</v>
      </c>
      <c r="AD4" s="20">
        <v>2</v>
      </c>
      <c r="AE4" s="18" t="str">
        <f t="shared" ref="AE4:AE19" si="6">IF(AF4="","",IF(AF4=AH4,"△",IF(AF4&gt;AH4,"○","●")))</f>
        <v>●</v>
      </c>
      <c r="AF4" s="19">
        <v>0</v>
      </c>
      <c r="AG4" s="19" t="s">
        <v>55</v>
      </c>
      <c r="AH4" s="21">
        <v>4</v>
      </c>
      <c r="AI4" s="264">
        <f>COUNTIF(C4:AH5,"○")*3+COUNTIF(C4:AH5,"△")</f>
        <v>18</v>
      </c>
      <c r="AJ4" s="266">
        <f>D4+H4+L4+P4+T4+X4+AB4+AF4+D5+H5+L5+P5+T5+X5+AB5+AF5</f>
        <v>34</v>
      </c>
      <c r="AK4" s="268">
        <f>-(F4+J4+N4+R4+V4+Z4+AD4+AH4+F5+J5+N5+R5+V5+Z5+AD5+AH5)</f>
        <v>-34</v>
      </c>
      <c r="AL4" s="268">
        <f>AJ4+AK4</f>
        <v>0</v>
      </c>
      <c r="AM4" s="335">
        <f>RANK(AI4,$AI$4:$AI$19,0)</f>
        <v>6</v>
      </c>
    </row>
    <row r="5" spans="1:39" ht="22.5" customHeight="1">
      <c r="A5" s="270"/>
      <c r="B5" s="271"/>
      <c r="C5" s="22"/>
      <c r="D5" s="23"/>
      <c r="E5" s="24"/>
      <c r="F5" s="25"/>
      <c r="G5" s="26" t="str">
        <f t="shared" si="0"/>
        <v>●</v>
      </c>
      <c r="H5" s="23">
        <v>2</v>
      </c>
      <c r="I5" s="24" t="s">
        <v>18</v>
      </c>
      <c r="J5" s="25">
        <v>3</v>
      </c>
      <c r="K5" s="26" t="str">
        <f t="shared" si="1"/>
        <v>●</v>
      </c>
      <c r="L5" s="23">
        <v>3</v>
      </c>
      <c r="M5" s="24" t="s">
        <v>18</v>
      </c>
      <c r="N5" s="25">
        <v>5</v>
      </c>
      <c r="O5" s="26" t="str">
        <f t="shared" si="2"/>
        <v>○</v>
      </c>
      <c r="P5" s="23">
        <v>6</v>
      </c>
      <c r="Q5" s="24" t="s">
        <v>18</v>
      </c>
      <c r="R5" s="25">
        <v>0</v>
      </c>
      <c r="S5" s="26" t="str">
        <f t="shared" si="3"/>
        <v>○</v>
      </c>
      <c r="T5" s="23">
        <v>3</v>
      </c>
      <c r="U5" s="24" t="s">
        <v>18</v>
      </c>
      <c r="V5" s="25">
        <v>1</v>
      </c>
      <c r="W5" s="26" t="str">
        <f t="shared" si="4"/>
        <v>●</v>
      </c>
      <c r="X5" s="23">
        <v>0</v>
      </c>
      <c r="Y5" s="24" t="s">
        <v>18</v>
      </c>
      <c r="Z5" s="25">
        <v>2</v>
      </c>
      <c r="AA5" s="26" t="str">
        <f t="shared" si="5"/>
        <v>○</v>
      </c>
      <c r="AB5" s="23">
        <v>2</v>
      </c>
      <c r="AC5" s="24" t="s">
        <v>18</v>
      </c>
      <c r="AD5" s="25">
        <v>0</v>
      </c>
      <c r="AE5" s="26" t="str">
        <f t="shared" si="6"/>
        <v>●</v>
      </c>
      <c r="AF5" s="23">
        <v>0</v>
      </c>
      <c r="AG5" s="24" t="s">
        <v>18</v>
      </c>
      <c r="AH5" s="27">
        <v>8</v>
      </c>
      <c r="AI5" s="265"/>
      <c r="AJ5" s="267"/>
      <c r="AK5" s="269"/>
      <c r="AL5" s="269"/>
      <c r="AM5" s="339"/>
    </row>
    <row r="6" spans="1:39" ht="22.5" customHeight="1">
      <c r="A6" s="260" t="s">
        <v>89</v>
      </c>
      <c r="B6" s="261"/>
      <c r="C6" s="18" t="str">
        <f t="shared" ref="C6:C19" si="7">IF(D6="","",IF(D6=F6,"△",IF(D6&gt;F6,"○","●")))</f>
        <v>○</v>
      </c>
      <c r="D6" s="19">
        <v>3</v>
      </c>
      <c r="E6" s="19" t="s">
        <v>18</v>
      </c>
      <c r="F6" s="20">
        <v>1</v>
      </c>
      <c r="G6" s="18" t="str">
        <f t="shared" si="0"/>
        <v/>
      </c>
      <c r="H6" s="19"/>
      <c r="I6" s="19"/>
      <c r="J6" s="20"/>
      <c r="K6" s="18" t="str">
        <f t="shared" si="1"/>
        <v>○</v>
      </c>
      <c r="L6" s="19">
        <v>6</v>
      </c>
      <c r="M6" s="19" t="s">
        <v>18</v>
      </c>
      <c r="N6" s="20">
        <v>1</v>
      </c>
      <c r="O6" s="18" t="str">
        <f t="shared" si="2"/>
        <v>○</v>
      </c>
      <c r="P6" s="19">
        <v>21</v>
      </c>
      <c r="Q6" s="19" t="s">
        <v>18</v>
      </c>
      <c r="R6" s="20">
        <v>0</v>
      </c>
      <c r="S6" s="18" t="str">
        <f t="shared" si="3"/>
        <v>△</v>
      </c>
      <c r="T6" s="19">
        <v>0</v>
      </c>
      <c r="U6" s="19" t="s">
        <v>18</v>
      </c>
      <c r="V6" s="20">
        <v>0</v>
      </c>
      <c r="W6" s="18" t="str">
        <f t="shared" si="4"/>
        <v>○</v>
      </c>
      <c r="X6" s="19">
        <v>2</v>
      </c>
      <c r="Y6" s="19" t="s">
        <v>18</v>
      </c>
      <c r="Z6" s="20">
        <v>0</v>
      </c>
      <c r="AA6" s="18" t="str">
        <f t="shared" si="5"/>
        <v>○</v>
      </c>
      <c r="AB6" s="19">
        <v>10</v>
      </c>
      <c r="AC6" s="19" t="s">
        <v>18</v>
      </c>
      <c r="AD6" s="20">
        <v>1</v>
      </c>
      <c r="AE6" s="18" t="str">
        <f t="shared" si="6"/>
        <v>●</v>
      </c>
      <c r="AF6" s="19">
        <v>0</v>
      </c>
      <c r="AG6" s="19" t="s">
        <v>18</v>
      </c>
      <c r="AH6" s="21">
        <v>2</v>
      </c>
      <c r="AI6" s="264">
        <f>COUNTIF(C6:AH7,"○")*3+COUNTIF(C6:AH7,"△")</f>
        <v>23</v>
      </c>
      <c r="AJ6" s="266">
        <f>D6+H6+L6+P6+T6+X6+AB6+AF6+D7+H7+L7+P7+T7+X7+AB7+AF7</f>
        <v>55</v>
      </c>
      <c r="AK6" s="268">
        <f>-(F6+J6+N6+R6+V6+Z6+AD6+AH6+F7+J7+N7+R7+V7+Z7+AD7+AH7)</f>
        <v>-39</v>
      </c>
      <c r="AL6" s="268">
        <f>AJ6+AK6</f>
        <v>16</v>
      </c>
      <c r="AM6" s="335">
        <f>RANK(AI6,$AI$4:$AI$19,0)</f>
        <v>4</v>
      </c>
    </row>
    <row r="7" spans="1:39" ht="22.5" customHeight="1">
      <c r="A7" s="262"/>
      <c r="B7" s="263"/>
      <c r="C7" s="26" t="str">
        <f t="shared" si="7"/>
        <v>○</v>
      </c>
      <c r="D7" s="23">
        <v>3</v>
      </c>
      <c r="E7" s="24" t="s">
        <v>18</v>
      </c>
      <c r="F7" s="25">
        <v>2</v>
      </c>
      <c r="G7" s="26" t="str">
        <f t="shared" si="0"/>
        <v/>
      </c>
      <c r="H7" s="23"/>
      <c r="I7" s="24"/>
      <c r="J7" s="25"/>
      <c r="K7" s="26" t="str">
        <f t="shared" si="1"/>
        <v>●</v>
      </c>
      <c r="L7" s="23">
        <v>2</v>
      </c>
      <c r="M7" s="24" t="s">
        <v>18</v>
      </c>
      <c r="N7" s="25">
        <v>8</v>
      </c>
      <c r="O7" s="26" t="str">
        <f t="shared" si="2"/>
        <v>○</v>
      </c>
      <c r="P7" s="23">
        <v>5</v>
      </c>
      <c r="Q7" s="24" t="s">
        <v>18</v>
      </c>
      <c r="R7" s="25">
        <v>1</v>
      </c>
      <c r="S7" s="26" t="str">
        <f t="shared" si="3"/>
        <v>●</v>
      </c>
      <c r="T7" s="23">
        <v>0</v>
      </c>
      <c r="U7" s="24" t="s">
        <v>18</v>
      </c>
      <c r="V7" s="25">
        <v>4</v>
      </c>
      <c r="W7" s="26" t="str">
        <f t="shared" si="4"/>
        <v>●</v>
      </c>
      <c r="X7" s="23">
        <v>0</v>
      </c>
      <c r="Y7" s="24" t="s">
        <v>18</v>
      </c>
      <c r="Z7" s="25">
        <v>2</v>
      </c>
      <c r="AA7" s="26" t="str">
        <f t="shared" si="5"/>
        <v>△</v>
      </c>
      <c r="AB7" s="23">
        <v>2</v>
      </c>
      <c r="AC7" s="24" t="s">
        <v>18</v>
      </c>
      <c r="AD7" s="25">
        <v>2</v>
      </c>
      <c r="AE7" s="26" t="str">
        <f t="shared" si="6"/>
        <v>●</v>
      </c>
      <c r="AF7" s="23">
        <v>1</v>
      </c>
      <c r="AG7" s="24" t="s">
        <v>18</v>
      </c>
      <c r="AH7" s="27">
        <v>15</v>
      </c>
      <c r="AI7" s="265"/>
      <c r="AJ7" s="267"/>
      <c r="AK7" s="269"/>
      <c r="AL7" s="269"/>
      <c r="AM7" s="339"/>
    </row>
    <row r="8" spans="1:39" ht="22.5" customHeight="1">
      <c r="A8" s="270" t="s">
        <v>90</v>
      </c>
      <c r="B8" s="271"/>
      <c r="C8" s="18" t="str">
        <f t="shared" si="7"/>
        <v>●</v>
      </c>
      <c r="D8" s="19">
        <v>0</v>
      </c>
      <c r="E8" s="19" t="s">
        <v>18</v>
      </c>
      <c r="F8" s="20">
        <v>2</v>
      </c>
      <c r="G8" s="18" t="str">
        <f t="shared" si="0"/>
        <v>●</v>
      </c>
      <c r="H8" s="19">
        <v>1</v>
      </c>
      <c r="I8" s="19" t="s">
        <v>18</v>
      </c>
      <c r="J8" s="20">
        <v>6</v>
      </c>
      <c r="K8" s="18" t="str">
        <f t="shared" si="1"/>
        <v/>
      </c>
      <c r="L8" s="19"/>
      <c r="M8" s="19"/>
      <c r="N8" s="20"/>
      <c r="O8" s="18" t="str">
        <f t="shared" si="2"/>
        <v>○</v>
      </c>
      <c r="P8" s="19">
        <v>11</v>
      </c>
      <c r="Q8" s="19" t="s">
        <v>18</v>
      </c>
      <c r="R8" s="20">
        <v>0</v>
      </c>
      <c r="S8" s="18" t="str">
        <f t="shared" si="3"/>
        <v>○</v>
      </c>
      <c r="T8" s="19">
        <v>5</v>
      </c>
      <c r="U8" s="19" t="s">
        <v>18</v>
      </c>
      <c r="V8" s="20">
        <v>0</v>
      </c>
      <c r="W8" s="18" t="str">
        <f t="shared" si="4"/>
        <v>△</v>
      </c>
      <c r="X8" s="19">
        <v>1</v>
      </c>
      <c r="Y8" s="19" t="s">
        <v>55</v>
      </c>
      <c r="Z8" s="20">
        <v>1</v>
      </c>
      <c r="AA8" s="18" t="str">
        <f t="shared" si="5"/>
        <v>○</v>
      </c>
      <c r="AB8" s="19">
        <v>7</v>
      </c>
      <c r="AC8" s="19" t="s">
        <v>18</v>
      </c>
      <c r="AD8" s="20">
        <v>2</v>
      </c>
      <c r="AE8" s="18" t="str">
        <f t="shared" si="6"/>
        <v>●</v>
      </c>
      <c r="AF8" s="19">
        <v>1</v>
      </c>
      <c r="AG8" s="19" t="s">
        <v>18</v>
      </c>
      <c r="AH8" s="21">
        <v>6</v>
      </c>
      <c r="AI8" s="264">
        <f>COUNTIF(C8:AH9,"○")*3+COUNTIF(C8:AH9,"△")</f>
        <v>26</v>
      </c>
      <c r="AJ8" s="266">
        <f>D8+H8+L8+P8+T8+X8+AB8+AF8+D9+H9+L9+P9+T9+X9+AB9+AF9</f>
        <v>60</v>
      </c>
      <c r="AK8" s="268">
        <f>-(F8+J8+N8+R8+V8+Z8+AD8+AH8+F9+J9+N9+R9+V9+Z9+AD9+AH9)</f>
        <v>-33</v>
      </c>
      <c r="AL8" s="268">
        <f>AJ8+AK8</f>
        <v>27</v>
      </c>
      <c r="AM8" s="335">
        <f>RANK(AI8,$AI$4:$AI$19,0)</f>
        <v>2</v>
      </c>
    </row>
    <row r="9" spans="1:39" ht="22.5" customHeight="1">
      <c r="A9" s="270"/>
      <c r="B9" s="271"/>
      <c r="C9" s="26" t="str">
        <f t="shared" si="7"/>
        <v>○</v>
      </c>
      <c r="D9" s="23">
        <v>5</v>
      </c>
      <c r="E9" s="24" t="s">
        <v>18</v>
      </c>
      <c r="F9" s="25">
        <v>3</v>
      </c>
      <c r="G9" s="26" t="str">
        <f t="shared" si="0"/>
        <v>○</v>
      </c>
      <c r="H9" s="23">
        <v>8</v>
      </c>
      <c r="I9" s="24" t="s">
        <v>18</v>
      </c>
      <c r="J9" s="25">
        <v>2</v>
      </c>
      <c r="K9" s="26" t="str">
        <f t="shared" si="1"/>
        <v/>
      </c>
      <c r="L9" s="23"/>
      <c r="M9" s="24"/>
      <c r="N9" s="25"/>
      <c r="O9" s="26" t="str">
        <f t="shared" si="2"/>
        <v>○</v>
      </c>
      <c r="P9" s="23">
        <v>8</v>
      </c>
      <c r="Q9" s="24" t="s">
        <v>18</v>
      </c>
      <c r="R9" s="25">
        <v>0</v>
      </c>
      <c r="S9" s="26" t="str">
        <f t="shared" si="3"/>
        <v>○</v>
      </c>
      <c r="T9" s="23">
        <v>3</v>
      </c>
      <c r="U9" s="24" t="s">
        <v>18</v>
      </c>
      <c r="V9" s="25">
        <v>2</v>
      </c>
      <c r="W9" s="26" t="str">
        <f t="shared" si="4"/>
        <v>△</v>
      </c>
      <c r="X9" s="23">
        <v>4</v>
      </c>
      <c r="Y9" s="24" t="s">
        <v>18</v>
      </c>
      <c r="Z9" s="25">
        <v>4</v>
      </c>
      <c r="AA9" s="26" t="str">
        <f t="shared" si="5"/>
        <v>○</v>
      </c>
      <c r="AB9" s="23">
        <v>3</v>
      </c>
      <c r="AC9" s="24" t="s">
        <v>18</v>
      </c>
      <c r="AD9" s="25">
        <v>1</v>
      </c>
      <c r="AE9" s="26" t="str">
        <f t="shared" si="6"/>
        <v>●</v>
      </c>
      <c r="AF9" s="23">
        <v>3</v>
      </c>
      <c r="AG9" s="24" t="s">
        <v>18</v>
      </c>
      <c r="AH9" s="27">
        <v>4</v>
      </c>
      <c r="AI9" s="265"/>
      <c r="AJ9" s="267"/>
      <c r="AK9" s="269"/>
      <c r="AL9" s="269"/>
      <c r="AM9" s="339"/>
    </row>
    <row r="10" spans="1:39" ht="22.5" customHeight="1">
      <c r="A10" s="260" t="s">
        <v>54</v>
      </c>
      <c r="B10" s="261"/>
      <c r="C10" s="18" t="str">
        <f t="shared" si="7"/>
        <v>●</v>
      </c>
      <c r="D10" s="19">
        <v>0</v>
      </c>
      <c r="E10" s="19" t="s">
        <v>18</v>
      </c>
      <c r="F10" s="20">
        <v>8</v>
      </c>
      <c r="G10" s="18" t="str">
        <f t="shared" si="0"/>
        <v>●</v>
      </c>
      <c r="H10" s="19">
        <v>0</v>
      </c>
      <c r="I10" s="19" t="s">
        <v>55</v>
      </c>
      <c r="J10" s="20">
        <v>21</v>
      </c>
      <c r="K10" s="18" t="str">
        <f t="shared" si="1"/>
        <v>●</v>
      </c>
      <c r="L10" s="19">
        <v>0</v>
      </c>
      <c r="M10" s="19" t="s">
        <v>18</v>
      </c>
      <c r="N10" s="20">
        <v>11</v>
      </c>
      <c r="O10" s="18" t="str">
        <f t="shared" si="2"/>
        <v/>
      </c>
      <c r="P10" s="19"/>
      <c r="Q10" s="19"/>
      <c r="R10" s="20"/>
      <c r="S10" s="18" t="str">
        <f t="shared" si="3"/>
        <v>●</v>
      </c>
      <c r="T10" s="19">
        <v>0</v>
      </c>
      <c r="U10" s="19" t="s">
        <v>18</v>
      </c>
      <c r="V10" s="20">
        <v>15</v>
      </c>
      <c r="W10" s="18" t="str">
        <f t="shared" si="4"/>
        <v>●</v>
      </c>
      <c r="X10" s="19">
        <v>0</v>
      </c>
      <c r="Y10" s="19" t="s">
        <v>55</v>
      </c>
      <c r="Z10" s="20">
        <v>21</v>
      </c>
      <c r="AA10" s="18" t="str">
        <f t="shared" si="5"/>
        <v>●</v>
      </c>
      <c r="AB10" s="19">
        <v>2</v>
      </c>
      <c r="AC10" s="19" t="s">
        <v>18</v>
      </c>
      <c r="AD10" s="20">
        <v>10</v>
      </c>
      <c r="AE10" s="18" t="str">
        <f t="shared" si="6"/>
        <v>●</v>
      </c>
      <c r="AF10" s="19">
        <v>0</v>
      </c>
      <c r="AG10" s="19" t="s">
        <v>18</v>
      </c>
      <c r="AH10" s="21">
        <v>29</v>
      </c>
      <c r="AI10" s="264">
        <f>COUNTIF(C10:AH11,"○")*3+COUNTIF(C10:AH11,"△")</f>
        <v>3</v>
      </c>
      <c r="AJ10" s="266">
        <f>D10+H10+L10+P10+T10+X10+AB10+AF10+D11+H11+L11+P11+T11+X11+AB11+AF11</f>
        <v>8</v>
      </c>
      <c r="AK10" s="268">
        <f>-(F10+J10+N10+R10+V10+Z10+AD10+AH10+F11+J11+N11+R11+V11+Z11+AD11+AH11)</f>
        <v>-165</v>
      </c>
      <c r="AL10" s="268">
        <f>AJ10+AK10</f>
        <v>-157</v>
      </c>
      <c r="AM10" s="335">
        <f>RANK(AI10,$AI$4:$AI$19,0)</f>
        <v>8</v>
      </c>
    </row>
    <row r="11" spans="1:39" ht="22.5" customHeight="1">
      <c r="A11" s="262"/>
      <c r="B11" s="263"/>
      <c r="C11" s="26" t="str">
        <f t="shared" si="7"/>
        <v>●</v>
      </c>
      <c r="D11" s="23">
        <v>0</v>
      </c>
      <c r="E11" s="24" t="s">
        <v>18</v>
      </c>
      <c r="F11" s="25">
        <v>6</v>
      </c>
      <c r="G11" s="26" t="str">
        <f t="shared" si="0"/>
        <v>●</v>
      </c>
      <c r="H11" s="23">
        <v>1</v>
      </c>
      <c r="I11" s="24" t="s">
        <v>18</v>
      </c>
      <c r="J11" s="25">
        <v>5</v>
      </c>
      <c r="K11" s="26" t="str">
        <f t="shared" si="1"/>
        <v>●</v>
      </c>
      <c r="L11" s="23">
        <v>0</v>
      </c>
      <c r="M11" s="24" t="s">
        <v>18</v>
      </c>
      <c r="N11" s="25">
        <v>8</v>
      </c>
      <c r="O11" s="26" t="str">
        <f t="shared" si="2"/>
        <v/>
      </c>
      <c r="P11" s="23"/>
      <c r="Q11" s="24"/>
      <c r="R11" s="25"/>
      <c r="S11" s="26" t="str">
        <f t="shared" si="3"/>
        <v>●</v>
      </c>
      <c r="T11" s="23">
        <v>1</v>
      </c>
      <c r="U11" s="24" t="s">
        <v>18</v>
      </c>
      <c r="V11" s="25">
        <v>9</v>
      </c>
      <c r="W11" s="26" t="str">
        <f t="shared" si="4"/>
        <v>○</v>
      </c>
      <c r="X11" s="23">
        <v>4</v>
      </c>
      <c r="Y11" s="24" t="s">
        <v>18</v>
      </c>
      <c r="Z11" s="25">
        <v>3</v>
      </c>
      <c r="AA11" s="26" t="str">
        <f t="shared" si="5"/>
        <v>●</v>
      </c>
      <c r="AB11" s="23">
        <v>0</v>
      </c>
      <c r="AC11" s="24" t="s">
        <v>18</v>
      </c>
      <c r="AD11" s="25">
        <v>3</v>
      </c>
      <c r="AE11" s="26" t="str">
        <f t="shared" si="6"/>
        <v>●</v>
      </c>
      <c r="AF11" s="23">
        <v>0</v>
      </c>
      <c r="AG11" s="24" t="s">
        <v>18</v>
      </c>
      <c r="AH11" s="27">
        <v>16</v>
      </c>
      <c r="AI11" s="265"/>
      <c r="AJ11" s="267"/>
      <c r="AK11" s="269"/>
      <c r="AL11" s="269"/>
      <c r="AM11" s="339"/>
    </row>
    <row r="12" spans="1:39" ht="22.5" customHeight="1">
      <c r="A12" s="270" t="s">
        <v>91</v>
      </c>
      <c r="B12" s="271"/>
      <c r="C12" s="18" t="str">
        <f t="shared" si="7"/>
        <v>○</v>
      </c>
      <c r="D12" s="19">
        <v>4</v>
      </c>
      <c r="E12" s="19" t="s">
        <v>18</v>
      </c>
      <c r="F12" s="20">
        <v>1</v>
      </c>
      <c r="G12" s="18" t="str">
        <f t="shared" si="0"/>
        <v>△</v>
      </c>
      <c r="H12" s="19">
        <v>0</v>
      </c>
      <c r="I12" s="19" t="s">
        <v>18</v>
      </c>
      <c r="J12" s="20">
        <v>0</v>
      </c>
      <c r="K12" s="18" t="str">
        <f t="shared" si="1"/>
        <v>●</v>
      </c>
      <c r="L12" s="19">
        <v>0</v>
      </c>
      <c r="M12" s="19" t="s">
        <v>18</v>
      </c>
      <c r="N12" s="20">
        <v>5</v>
      </c>
      <c r="O12" s="18" t="str">
        <f t="shared" si="2"/>
        <v>○</v>
      </c>
      <c r="P12" s="19">
        <v>15</v>
      </c>
      <c r="Q12" s="19" t="s">
        <v>18</v>
      </c>
      <c r="R12" s="20">
        <v>0</v>
      </c>
      <c r="S12" s="18" t="str">
        <f t="shared" si="3"/>
        <v/>
      </c>
      <c r="T12" s="19"/>
      <c r="U12" s="19"/>
      <c r="V12" s="20"/>
      <c r="W12" s="18" t="str">
        <f t="shared" si="4"/>
        <v>○</v>
      </c>
      <c r="X12" s="19">
        <v>4</v>
      </c>
      <c r="Y12" s="19" t="s">
        <v>18</v>
      </c>
      <c r="Z12" s="20">
        <v>0</v>
      </c>
      <c r="AA12" s="18" t="str">
        <f t="shared" si="5"/>
        <v>○</v>
      </c>
      <c r="AB12" s="19">
        <v>5</v>
      </c>
      <c r="AC12" s="19" t="s">
        <v>18</v>
      </c>
      <c r="AD12" s="20">
        <v>0</v>
      </c>
      <c r="AE12" s="18" t="str">
        <f t="shared" si="6"/>
        <v>●</v>
      </c>
      <c r="AF12" s="19">
        <v>1</v>
      </c>
      <c r="AG12" s="19" t="s">
        <v>18</v>
      </c>
      <c r="AH12" s="21">
        <v>2</v>
      </c>
      <c r="AI12" s="264">
        <f>COUNTIF(C12:AH13,"○")*3+COUNTIF(C12:AH13,"△")</f>
        <v>25</v>
      </c>
      <c r="AJ12" s="266">
        <f>D12+H12+L12+P12+T12+X12+AB12+AF12+D13+H13+L13+P13+T13+X13+AB13+AF13</f>
        <v>48</v>
      </c>
      <c r="AK12" s="268">
        <f>-(F12+J12+N12+R12+V12+Z12+AD12+AH12+F13+J13+N13+R13+V13+Z13+AD13+AH13)</f>
        <v>-24</v>
      </c>
      <c r="AL12" s="268">
        <f>AJ12+AK12</f>
        <v>24</v>
      </c>
      <c r="AM12" s="335">
        <f>RANK(AI12,$AI$4:$AI$19,0)</f>
        <v>3</v>
      </c>
    </row>
    <row r="13" spans="1:39" ht="22.5" customHeight="1">
      <c r="A13" s="270"/>
      <c r="B13" s="271"/>
      <c r="C13" s="26" t="str">
        <f t="shared" si="7"/>
        <v>●</v>
      </c>
      <c r="D13" s="23">
        <v>1</v>
      </c>
      <c r="E13" s="24" t="s">
        <v>18</v>
      </c>
      <c r="F13" s="25">
        <v>3</v>
      </c>
      <c r="G13" s="26" t="str">
        <f t="shared" si="0"/>
        <v>○</v>
      </c>
      <c r="H13" s="23">
        <v>4</v>
      </c>
      <c r="I13" s="24" t="s">
        <v>55</v>
      </c>
      <c r="J13" s="25">
        <v>0</v>
      </c>
      <c r="K13" s="26" t="str">
        <f t="shared" si="1"/>
        <v>●</v>
      </c>
      <c r="L13" s="23">
        <v>2</v>
      </c>
      <c r="M13" s="24" t="s">
        <v>18</v>
      </c>
      <c r="N13" s="25">
        <v>3</v>
      </c>
      <c r="O13" s="26" t="str">
        <f t="shared" si="2"/>
        <v>○</v>
      </c>
      <c r="P13" s="23">
        <v>9</v>
      </c>
      <c r="Q13" s="24" t="s">
        <v>18</v>
      </c>
      <c r="R13" s="25">
        <v>1</v>
      </c>
      <c r="S13" s="26" t="str">
        <f t="shared" si="3"/>
        <v/>
      </c>
      <c r="T13" s="23"/>
      <c r="U13" s="24"/>
      <c r="V13" s="25"/>
      <c r="W13" s="26" t="str">
        <f t="shared" si="4"/>
        <v>○</v>
      </c>
      <c r="X13" s="23">
        <v>1</v>
      </c>
      <c r="Y13" s="24" t="s">
        <v>18</v>
      </c>
      <c r="Z13" s="25">
        <v>0</v>
      </c>
      <c r="AA13" s="26" t="str">
        <f t="shared" si="5"/>
        <v>○</v>
      </c>
      <c r="AB13" s="23">
        <v>2</v>
      </c>
      <c r="AC13" s="24" t="s">
        <v>18</v>
      </c>
      <c r="AD13" s="25">
        <v>1</v>
      </c>
      <c r="AE13" s="26" t="str">
        <f t="shared" si="6"/>
        <v>●</v>
      </c>
      <c r="AF13" s="23">
        <v>0</v>
      </c>
      <c r="AG13" s="24" t="s">
        <v>18</v>
      </c>
      <c r="AH13" s="27">
        <v>8</v>
      </c>
      <c r="AI13" s="265"/>
      <c r="AJ13" s="267"/>
      <c r="AK13" s="269"/>
      <c r="AL13" s="269"/>
      <c r="AM13" s="339"/>
    </row>
    <row r="14" spans="1:39" ht="22.5" customHeight="1">
      <c r="A14" s="260" t="s">
        <v>92</v>
      </c>
      <c r="B14" s="261"/>
      <c r="C14" s="18" t="str">
        <f t="shared" si="7"/>
        <v>○</v>
      </c>
      <c r="D14" s="19">
        <v>2</v>
      </c>
      <c r="E14" s="19" t="s">
        <v>18</v>
      </c>
      <c r="F14" s="20">
        <v>1</v>
      </c>
      <c r="G14" s="18" t="str">
        <f t="shared" si="0"/>
        <v>●</v>
      </c>
      <c r="H14" s="19">
        <v>0</v>
      </c>
      <c r="I14" s="19" t="s">
        <v>18</v>
      </c>
      <c r="J14" s="20">
        <v>2</v>
      </c>
      <c r="K14" s="18" t="str">
        <f t="shared" si="1"/>
        <v>△</v>
      </c>
      <c r="L14" s="19">
        <v>1</v>
      </c>
      <c r="M14" s="19" t="s">
        <v>18</v>
      </c>
      <c r="N14" s="20">
        <v>1</v>
      </c>
      <c r="O14" s="18" t="str">
        <f t="shared" si="2"/>
        <v>○</v>
      </c>
      <c r="P14" s="19">
        <v>21</v>
      </c>
      <c r="Q14" s="19" t="s">
        <v>18</v>
      </c>
      <c r="R14" s="20">
        <v>0</v>
      </c>
      <c r="S14" s="18" t="str">
        <f t="shared" si="3"/>
        <v>●</v>
      </c>
      <c r="T14" s="19">
        <v>0</v>
      </c>
      <c r="U14" s="19" t="s">
        <v>18</v>
      </c>
      <c r="V14" s="20">
        <v>4</v>
      </c>
      <c r="W14" s="18" t="str">
        <f t="shared" si="4"/>
        <v/>
      </c>
      <c r="X14" s="19"/>
      <c r="Y14" s="19"/>
      <c r="Z14" s="20"/>
      <c r="AA14" s="18" t="str">
        <f t="shared" si="5"/>
        <v>○</v>
      </c>
      <c r="AB14" s="19">
        <v>2</v>
      </c>
      <c r="AC14" s="19" t="s">
        <v>18</v>
      </c>
      <c r="AD14" s="20">
        <v>1</v>
      </c>
      <c r="AE14" s="18" t="str">
        <f t="shared" si="6"/>
        <v>●</v>
      </c>
      <c r="AF14" s="19">
        <v>0</v>
      </c>
      <c r="AG14" s="19" t="s">
        <v>18</v>
      </c>
      <c r="AH14" s="21">
        <v>6</v>
      </c>
      <c r="AI14" s="264">
        <f>COUNTIF(C14:AH15,"○")*3+COUNTIF(C14:AH15,"△")</f>
        <v>20</v>
      </c>
      <c r="AJ14" s="266">
        <f>D14+H14+L14+P14+T14+X14+AB14+AF14+D15+H15+L15+P15+T15+X15+AB15+AF15</f>
        <v>43</v>
      </c>
      <c r="AK14" s="268">
        <f>-(F14+J14+N14+R14+V14+Z14+AD14+AH14+F15+J15+N15+R15+V15+Z15+AD15+AH15)</f>
        <v>-35</v>
      </c>
      <c r="AL14" s="268">
        <f>AJ14+AK14</f>
        <v>8</v>
      </c>
      <c r="AM14" s="335">
        <f>RANK(AI14,$AI$4:$AI$19,0)</f>
        <v>5</v>
      </c>
    </row>
    <row r="15" spans="1:39" ht="22.5" customHeight="1">
      <c r="A15" s="262"/>
      <c r="B15" s="263"/>
      <c r="C15" s="26" t="str">
        <f t="shared" si="7"/>
        <v>○</v>
      </c>
      <c r="D15" s="23">
        <v>2</v>
      </c>
      <c r="E15" s="24" t="s">
        <v>18</v>
      </c>
      <c r="F15" s="25">
        <v>0</v>
      </c>
      <c r="G15" s="26" t="str">
        <f t="shared" si="0"/>
        <v>○</v>
      </c>
      <c r="H15" s="23">
        <v>2</v>
      </c>
      <c r="I15" s="24" t="s">
        <v>18</v>
      </c>
      <c r="J15" s="25">
        <v>0</v>
      </c>
      <c r="K15" s="26" t="str">
        <f t="shared" si="1"/>
        <v>△</v>
      </c>
      <c r="L15" s="23">
        <v>4</v>
      </c>
      <c r="M15" s="24" t="s">
        <v>18</v>
      </c>
      <c r="N15" s="25">
        <v>4</v>
      </c>
      <c r="O15" s="26" t="str">
        <f t="shared" si="2"/>
        <v>●</v>
      </c>
      <c r="P15" s="23">
        <v>3</v>
      </c>
      <c r="Q15" s="24" t="s">
        <v>18</v>
      </c>
      <c r="R15" s="25">
        <v>4</v>
      </c>
      <c r="S15" s="26" t="str">
        <f t="shared" si="3"/>
        <v>●</v>
      </c>
      <c r="T15" s="23">
        <v>0</v>
      </c>
      <c r="U15" s="24" t="s">
        <v>18</v>
      </c>
      <c r="V15" s="25">
        <v>1</v>
      </c>
      <c r="W15" s="26" t="str">
        <f t="shared" si="4"/>
        <v/>
      </c>
      <c r="X15" s="23"/>
      <c r="Y15" s="24"/>
      <c r="Z15" s="25"/>
      <c r="AA15" s="26" t="str">
        <f t="shared" si="5"/>
        <v>○</v>
      </c>
      <c r="AB15" s="23">
        <v>4</v>
      </c>
      <c r="AC15" s="24" t="s">
        <v>18</v>
      </c>
      <c r="AD15" s="25">
        <v>2</v>
      </c>
      <c r="AE15" s="26" t="str">
        <f t="shared" si="6"/>
        <v>●</v>
      </c>
      <c r="AF15" s="23">
        <v>2</v>
      </c>
      <c r="AG15" s="24" t="s">
        <v>18</v>
      </c>
      <c r="AH15" s="27">
        <v>9</v>
      </c>
      <c r="AI15" s="265"/>
      <c r="AJ15" s="267"/>
      <c r="AK15" s="269"/>
      <c r="AL15" s="269"/>
      <c r="AM15" s="339"/>
    </row>
    <row r="16" spans="1:39" ht="22.5" customHeight="1">
      <c r="A16" s="270" t="s">
        <v>93</v>
      </c>
      <c r="B16" s="271"/>
      <c r="C16" s="18" t="str">
        <f t="shared" si="7"/>
        <v>●</v>
      </c>
      <c r="D16" s="19">
        <v>2</v>
      </c>
      <c r="E16" s="19" t="s">
        <v>18</v>
      </c>
      <c r="F16" s="20">
        <v>5</v>
      </c>
      <c r="G16" s="18" t="str">
        <f t="shared" si="0"/>
        <v>●</v>
      </c>
      <c r="H16" s="19">
        <v>1</v>
      </c>
      <c r="I16" s="19" t="s">
        <v>18</v>
      </c>
      <c r="J16" s="20">
        <v>10</v>
      </c>
      <c r="K16" s="18" t="str">
        <f t="shared" si="1"/>
        <v>●</v>
      </c>
      <c r="L16" s="19">
        <v>2</v>
      </c>
      <c r="M16" s="19" t="s">
        <v>18</v>
      </c>
      <c r="N16" s="20">
        <v>7</v>
      </c>
      <c r="O16" s="18" t="str">
        <f t="shared" si="2"/>
        <v>○</v>
      </c>
      <c r="P16" s="19">
        <v>10</v>
      </c>
      <c r="Q16" s="19" t="s">
        <v>55</v>
      </c>
      <c r="R16" s="20">
        <v>2</v>
      </c>
      <c r="S16" s="18" t="str">
        <f t="shared" si="3"/>
        <v>●</v>
      </c>
      <c r="T16" s="19">
        <v>0</v>
      </c>
      <c r="U16" s="19" t="s">
        <v>18</v>
      </c>
      <c r="V16" s="20">
        <v>5</v>
      </c>
      <c r="W16" s="18" t="str">
        <f t="shared" si="4"/>
        <v>●</v>
      </c>
      <c r="X16" s="19">
        <v>1</v>
      </c>
      <c r="Y16" s="19" t="s">
        <v>18</v>
      </c>
      <c r="Z16" s="20">
        <v>2</v>
      </c>
      <c r="AA16" s="18" t="str">
        <f t="shared" si="5"/>
        <v/>
      </c>
      <c r="AB16" s="19"/>
      <c r="AC16" s="19"/>
      <c r="AD16" s="20"/>
      <c r="AE16" s="18" t="str">
        <f t="shared" si="6"/>
        <v>●</v>
      </c>
      <c r="AF16" s="19">
        <v>0</v>
      </c>
      <c r="AG16" s="19" t="s">
        <v>18</v>
      </c>
      <c r="AH16" s="21">
        <v>8</v>
      </c>
      <c r="AI16" s="264">
        <f>COUNTIF(C16:AH17,"○")*3+COUNTIF(C16:AH17,"△")</f>
        <v>7</v>
      </c>
      <c r="AJ16" s="266">
        <f>D16+H16+L16+P16+T16+X16+AB16+AF16+D17+H17+L17+P17+T17+X17+AB17+AF17</f>
        <v>25</v>
      </c>
      <c r="AK16" s="268">
        <f>-(F16+J16+N16+R16+V16+Z16+AD16+AH16+F17+J17+N17+R17+V17+Z17+AD17+AH17)</f>
        <v>-60</v>
      </c>
      <c r="AL16" s="268">
        <f>AJ16+AK16</f>
        <v>-35</v>
      </c>
      <c r="AM16" s="335">
        <f>RANK(AI16,$AI$4:$AI$19,0)</f>
        <v>7</v>
      </c>
    </row>
    <row r="17" spans="1:39" ht="22.5" customHeight="1">
      <c r="A17" s="270"/>
      <c r="B17" s="271"/>
      <c r="C17" s="26" t="str">
        <f t="shared" si="7"/>
        <v>●</v>
      </c>
      <c r="D17" s="23">
        <v>0</v>
      </c>
      <c r="E17" s="24" t="s">
        <v>18</v>
      </c>
      <c r="F17" s="25">
        <v>2</v>
      </c>
      <c r="G17" s="26" t="str">
        <f t="shared" si="0"/>
        <v>△</v>
      </c>
      <c r="H17" s="23">
        <v>2</v>
      </c>
      <c r="I17" s="24" t="s">
        <v>18</v>
      </c>
      <c r="J17" s="25">
        <v>2</v>
      </c>
      <c r="K17" s="26" t="str">
        <f t="shared" si="1"/>
        <v>●</v>
      </c>
      <c r="L17" s="23">
        <v>1</v>
      </c>
      <c r="M17" s="24" t="s">
        <v>18</v>
      </c>
      <c r="N17" s="25">
        <v>3</v>
      </c>
      <c r="O17" s="26" t="str">
        <f t="shared" si="2"/>
        <v>○</v>
      </c>
      <c r="P17" s="23">
        <v>3</v>
      </c>
      <c r="Q17" s="24" t="s">
        <v>18</v>
      </c>
      <c r="R17" s="25">
        <v>0</v>
      </c>
      <c r="S17" s="26" t="str">
        <f t="shared" si="3"/>
        <v>●</v>
      </c>
      <c r="T17" s="23">
        <v>1</v>
      </c>
      <c r="U17" s="24" t="s">
        <v>18</v>
      </c>
      <c r="V17" s="25">
        <v>2</v>
      </c>
      <c r="W17" s="26" t="str">
        <f t="shared" si="4"/>
        <v>●</v>
      </c>
      <c r="X17" s="23">
        <v>2</v>
      </c>
      <c r="Y17" s="24" t="s">
        <v>18</v>
      </c>
      <c r="Z17" s="25">
        <v>4</v>
      </c>
      <c r="AA17" s="26" t="str">
        <f t="shared" si="5"/>
        <v/>
      </c>
      <c r="AB17" s="23"/>
      <c r="AC17" s="24"/>
      <c r="AD17" s="25"/>
      <c r="AE17" s="26" t="str">
        <f t="shared" si="6"/>
        <v>●</v>
      </c>
      <c r="AF17" s="23">
        <v>0</v>
      </c>
      <c r="AG17" s="24" t="s">
        <v>18</v>
      </c>
      <c r="AH17" s="27">
        <v>8</v>
      </c>
      <c r="AI17" s="265"/>
      <c r="AJ17" s="267"/>
      <c r="AK17" s="269"/>
      <c r="AL17" s="269"/>
      <c r="AM17" s="339"/>
    </row>
    <row r="18" spans="1:39" ht="22.5" customHeight="1">
      <c r="A18" s="260" t="s">
        <v>26</v>
      </c>
      <c r="B18" s="261"/>
      <c r="C18" s="18" t="str">
        <f t="shared" si="7"/>
        <v>○</v>
      </c>
      <c r="D18" s="19">
        <v>4</v>
      </c>
      <c r="E18" s="19" t="s">
        <v>55</v>
      </c>
      <c r="F18" s="20">
        <v>0</v>
      </c>
      <c r="G18" s="18" t="str">
        <f t="shared" si="0"/>
        <v>○</v>
      </c>
      <c r="H18" s="19">
        <v>2</v>
      </c>
      <c r="I18" s="19" t="s">
        <v>18</v>
      </c>
      <c r="J18" s="20">
        <v>0</v>
      </c>
      <c r="K18" s="18" t="str">
        <f t="shared" si="1"/>
        <v>○</v>
      </c>
      <c r="L18" s="19">
        <v>6</v>
      </c>
      <c r="M18" s="19" t="s">
        <v>18</v>
      </c>
      <c r="N18" s="20">
        <v>1</v>
      </c>
      <c r="O18" s="18" t="str">
        <f t="shared" si="2"/>
        <v>○</v>
      </c>
      <c r="P18" s="19">
        <v>29</v>
      </c>
      <c r="Q18" s="19" t="s">
        <v>18</v>
      </c>
      <c r="R18" s="20">
        <v>0</v>
      </c>
      <c r="S18" s="18" t="str">
        <f t="shared" si="3"/>
        <v>○</v>
      </c>
      <c r="T18" s="19">
        <v>2</v>
      </c>
      <c r="U18" s="19" t="s">
        <v>18</v>
      </c>
      <c r="V18" s="20">
        <v>1</v>
      </c>
      <c r="W18" s="18" t="str">
        <f t="shared" si="4"/>
        <v>○</v>
      </c>
      <c r="X18" s="19">
        <v>6</v>
      </c>
      <c r="Y18" s="19" t="s">
        <v>18</v>
      </c>
      <c r="Z18" s="20">
        <v>0</v>
      </c>
      <c r="AA18" s="18" t="str">
        <f t="shared" si="5"/>
        <v>○</v>
      </c>
      <c r="AB18" s="19">
        <v>8</v>
      </c>
      <c r="AC18" s="19" t="s">
        <v>18</v>
      </c>
      <c r="AD18" s="20">
        <v>0</v>
      </c>
      <c r="AE18" s="18" t="str">
        <f t="shared" si="6"/>
        <v/>
      </c>
      <c r="AF18" s="19"/>
      <c r="AG18" s="19"/>
      <c r="AH18" s="21"/>
      <c r="AI18" s="264">
        <f>COUNTIF(C18:AH19,"○")*3+COUNTIF(C18:AH19,"△")</f>
        <v>42</v>
      </c>
      <c r="AJ18" s="266">
        <f>D18+H18+L18+P18+T18+X18+AB18+AF18+D19+H19+L19+P19+T19+X19+AB19+AF19</f>
        <v>125</v>
      </c>
      <c r="AK18" s="268">
        <f>-(F18+J18+N18+R18+V18+Z18+AD18+AH18+F19+J19+N19+R19+V19+Z19+AD19+AH19)</f>
        <v>-8</v>
      </c>
      <c r="AL18" s="268">
        <f>AJ18+AK18</f>
        <v>117</v>
      </c>
      <c r="AM18" s="335">
        <f>RANK(AI18,$AI$4:$AI$19,0)</f>
        <v>1</v>
      </c>
    </row>
    <row r="19" spans="1:39" ht="22.5" customHeight="1" thickBot="1">
      <c r="A19" s="272"/>
      <c r="B19" s="273"/>
      <c r="C19" s="28" t="str">
        <f t="shared" si="7"/>
        <v>○</v>
      </c>
      <c r="D19" s="29">
        <v>8</v>
      </c>
      <c r="E19" s="30" t="s">
        <v>18</v>
      </c>
      <c r="F19" s="30">
        <v>0</v>
      </c>
      <c r="G19" s="28" t="str">
        <f t="shared" si="0"/>
        <v>○</v>
      </c>
      <c r="H19" s="29">
        <v>15</v>
      </c>
      <c r="I19" s="30" t="s">
        <v>18</v>
      </c>
      <c r="J19" s="30">
        <v>1</v>
      </c>
      <c r="K19" s="28" t="str">
        <f t="shared" si="1"/>
        <v>○</v>
      </c>
      <c r="L19" s="29">
        <v>4</v>
      </c>
      <c r="M19" s="30" t="s">
        <v>18</v>
      </c>
      <c r="N19" s="30">
        <v>3</v>
      </c>
      <c r="O19" s="28" t="str">
        <f t="shared" si="2"/>
        <v>○</v>
      </c>
      <c r="P19" s="29">
        <v>16</v>
      </c>
      <c r="Q19" s="30" t="s">
        <v>18</v>
      </c>
      <c r="R19" s="30">
        <v>0</v>
      </c>
      <c r="S19" s="28" t="str">
        <f t="shared" si="3"/>
        <v>○</v>
      </c>
      <c r="T19" s="29">
        <v>8</v>
      </c>
      <c r="U19" s="30" t="s">
        <v>18</v>
      </c>
      <c r="V19" s="30">
        <v>0</v>
      </c>
      <c r="W19" s="28" t="str">
        <f t="shared" si="4"/>
        <v>○</v>
      </c>
      <c r="X19" s="29">
        <v>9</v>
      </c>
      <c r="Y19" s="30" t="s">
        <v>18</v>
      </c>
      <c r="Z19" s="30">
        <v>2</v>
      </c>
      <c r="AA19" s="28" t="str">
        <f t="shared" si="5"/>
        <v>○</v>
      </c>
      <c r="AB19" s="29">
        <v>8</v>
      </c>
      <c r="AC19" s="30" t="s">
        <v>18</v>
      </c>
      <c r="AD19" s="30">
        <v>0</v>
      </c>
      <c r="AE19" s="28" t="str">
        <f t="shared" si="6"/>
        <v/>
      </c>
      <c r="AF19" s="29"/>
      <c r="AG19" s="30"/>
      <c r="AH19" s="31"/>
      <c r="AI19" s="274"/>
      <c r="AJ19" s="275"/>
      <c r="AK19" s="276"/>
      <c r="AL19" s="276"/>
      <c r="AM19" s="336"/>
    </row>
    <row r="20" spans="1:39" ht="13.5" customHeight="1">
      <c r="A20" s="50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0"/>
      <c r="AJ20" s="51"/>
      <c r="AK20" s="51"/>
      <c r="AL20" s="51"/>
      <c r="AM20" s="52"/>
    </row>
    <row r="21" spans="1:39" ht="13.5" customHeight="1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0"/>
      <c r="AJ21" s="51"/>
      <c r="AK21" s="51"/>
      <c r="AL21" s="51"/>
      <c r="AM21" s="52"/>
    </row>
  </sheetData>
  <mergeCells count="62">
    <mergeCell ref="AI6:AI7"/>
    <mergeCell ref="AJ6:AJ7"/>
    <mergeCell ref="A4:B5"/>
    <mergeCell ref="AI4:AI5"/>
    <mergeCell ref="AI2:AI3"/>
    <mergeCell ref="AJ2:AJ3"/>
    <mergeCell ref="C2:F3"/>
    <mergeCell ref="G2:J3"/>
    <mergeCell ref="K2:N3"/>
    <mergeCell ref="O2:R3"/>
    <mergeCell ref="S2:V3"/>
    <mergeCell ref="W2:Z3"/>
    <mergeCell ref="AA2:AD3"/>
    <mergeCell ref="AE2:AH3"/>
    <mergeCell ref="A10:B11"/>
    <mergeCell ref="AI10:AI11"/>
    <mergeCell ref="AJ10:AJ11"/>
    <mergeCell ref="A8:B9"/>
    <mergeCell ref="AI8:AI9"/>
    <mergeCell ref="AJ16:AJ17"/>
    <mergeCell ref="A16:B17"/>
    <mergeCell ref="AI16:AI17"/>
    <mergeCell ref="AJ12:AJ13"/>
    <mergeCell ref="A14:B15"/>
    <mergeCell ref="AI14:AI15"/>
    <mergeCell ref="AJ14:AJ15"/>
    <mergeCell ref="A12:B13"/>
    <mergeCell ref="AI12:AI13"/>
    <mergeCell ref="AK10:AK11"/>
    <mergeCell ref="AL10:AL11"/>
    <mergeCell ref="AM10:AM11"/>
    <mergeCell ref="AK12:AK13"/>
    <mergeCell ref="AL12:AL13"/>
    <mergeCell ref="AM12:AM13"/>
    <mergeCell ref="AK14:AK15"/>
    <mergeCell ref="AL14:AL15"/>
    <mergeCell ref="AM14:AM15"/>
    <mergeCell ref="AK16:AK17"/>
    <mergeCell ref="AL16:AL17"/>
    <mergeCell ref="AM16:AM17"/>
    <mergeCell ref="AM18:AM19"/>
    <mergeCell ref="A18:B19"/>
    <mergeCell ref="AI18:AI19"/>
    <mergeCell ref="AJ18:AJ19"/>
    <mergeCell ref="AK18:AK19"/>
    <mergeCell ref="AL18:AL19"/>
    <mergeCell ref="A1:AM1"/>
    <mergeCell ref="AK6:AK7"/>
    <mergeCell ref="AL6:AL7"/>
    <mergeCell ref="AM6:AM7"/>
    <mergeCell ref="AK8:AK9"/>
    <mergeCell ref="AL8:AL9"/>
    <mergeCell ref="AM8:AM9"/>
    <mergeCell ref="AK2:AK3"/>
    <mergeCell ref="AL2:AL3"/>
    <mergeCell ref="AM2:AM3"/>
    <mergeCell ref="AK4:AK5"/>
    <mergeCell ref="AL4:AL5"/>
    <mergeCell ref="AM4:AM5"/>
    <mergeCell ref="AJ8:AJ9"/>
    <mergeCell ref="AJ4:AJ5"/>
    <mergeCell ref="A6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view="pageBreakPreview" zoomScale="60" zoomScaleNormal="90" workbookViewId="0">
      <selection activeCell="AQ7" sqref="AQ7"/>
    </sheetView>
  </sheetViews>
  <sheetFormatPr defaultColWidth="9" defaultRowHeight="13.5"/>
  <cols>
    <col min="1" max="1" width="7.75" style="53" customWidth="1"/>
    <col min="2" max="2" width="10.75" style="53" customWidth="1"/>
    <col min="3" max="34" width="2.75" style="53" customWidth="1"/>
    <col min="35" max="39" width="5.75" style="53" customWidth="1"/>
    <col min="40" max="253" width="9" style="53"/>
    <col min="254" max="255" width="8.125" style="53" customWidth="1"/>
    <col min="256" max="287" width="3.25" style="53" customWidth="1"/>
    <col min="288" max="293" width="10" style="53" customWidth="1"/>
    <col min="294" max="294" width="26.125" style="53" customWidth="1"/>
    <col min="295" max="509" width="9" style="53"/>
    <col min="510" max="511" width="8.125" style="53" customWidth="1"/>
    <col min="512" max="543" width="3.25" style="53" customWidth="1"/>
    <col min="544" max="549" width="10" style="53" customWidth="1"/>
    <col min="550" max="550" width="26.125" style="53" customWidth="1"/>
    <col min="551" max="765" width="9" style="53"/>
    <col min="766" max="767" width="8.125" style="53" customWidth="1"/>
    <col min="768" max="799" width="3.25" style="53" customWidth="1"/>
    <col min="800" max="805" width="10" style="53" customWidth="1"/>
    <col min="806" max="806" width="26.125" style="53" customWidth="1"/>
    <col min="807" max="1021" width="9" style="53"/>
    <col min="1022" max="1023" width="8.125" style="53" customWidth="1"/>
    <col min="1024" max="1055" width="3.25" style="53" customWidth="1"/>
    <col min="1056" max="1061" width="10" style="53" customWidth="1"/>
    <col min="1062" max="1062" width="26.125" style="53" customWidth="1"/>
    <col min="1063" max="1277" width="9" style="53"/>
    <col min="1278" max="1279" width="8.125" style="53" customWidth="1"/>
    <col min="1280" max="1311" width="3.25" style="53" customWidth="1"/>
    <col min="1312" max="1317" width="10" style="53" customWidth="1"/>
    <col min="1318" max="1318" width="26.125" style="53" customWidth="1"/>
    <col min="1319" max="1533" width="9" style="53"/>
    <col min="1534" max="1535" width="8.125" style="53" customWidth="1"/>
    <col min="1536" max="1567" width="3.25" style="53" customWidth="1"/>
    <col min="1568" max="1573" width="10" style="53" customWidth="1"/>
    <col min="1574" max="1574" width="26.125" style="53" customWidth="1"/>
    <col min="1575" max="1789" width="9" style="53"/>
    <col min="1790" max="1791" width="8.125" style="53" customWidth="1"/>
    <col min="1792" max="1823" width="3.25" style="53" customWidth="1"/>
    <col min="1824" max="1829" width="10" style="53" customWidth="1"/>
    <col min="1830" max="1830" width="26.125" style="53" customWidth="1"/>
    <col min="1831" max="2045" width="9" style="53"/>
    <col min="2046" max="2047" width="8.125" style="53" customWidth="1"/>
    <col min="2048" max="2079" width="3.25" style="53" customWidth="1"/>
    <col min="2080" max="2085" width="10" style="53" customWidth="1"/>
    <col min="2086" max="2086" width="26.125" style="53" customWidth="1"/>
    <col min="2087" max="2301" width="9" style="53"/>
    <col min="2302" max="2303" width="8.125" style="53" customWidth="1"/>
    <col min="2304" max="2335" width="3.25" style="53" customWidth="1"/>
    <col min="2336" max="2341" width="10" style="53" customWidth="1"/>
    <col min="2342" max="2342" width="26.125" style="53" customWidth="1"/>
    <col min="2343" max="2557" width="9" style="53"/>
    <col min="2558" max="2559" width="8.125" style="53" customWidth="1"/>
    <col min="2560" max="2591" width="3.25" style="53" customWidth="1"/>
    <col min="2592" max="2597" width="10" style="53" customWidth="1"/>
    <col min="2598" max="2598" width="26.125" style="53" customWidth="1"/>
    <col min="2599" max="2813" width="9" style="53"/>
    <col min="2814" max="2815" width="8.125" style="53" customWidth="1"/>
    <col min="2816" max="2847" width="3.25" style="53" customWidth="1"/>
    <col min="2848" max="2853" width="10" style="53" customWidth="1"/>
    <col min="2854" max="2854" width="26.125" style="53" customWidth="1"/>
    <col min="2855" max="3069" width="9" style="53"/>
    <col min="3070" max="3071" width="8.125" style="53" customWidth="1"/>
    <col min="3072" max="3103" width="3.25" style="53" customWidth="1"/>
    <col min="3104" max="3109" width="10" style="53" customWidth="1"/>
    <col min="3110" max="3110" width="26.125" style="53" customWidth="1"/>
    <col min="3111" max="3325" width="9" style="53"/>
    <col min="3326" max="3327" width="8.125" style="53" customWidth="1"/>
    <col min="3328" max="3359" width="3.25" style="53" customWidth="1"/>
    <col min="3360" max="3365" width="10" style="53" customWidth="1"/>
    <col min="3366" max="3366" width="26.125" style="53" customWidth="1"/>
    <col min="3367" max="3581" width="9" style="53"/>
    <col min="3582" max="3583" width="8.125" style="53" customWidth="1"/>
    <col min="3584" max="3615" width="3.25" style="53" customWidth="1"/>
    <col min="3616" max="3621" width="10" style="53" customWidth="1"/>
    <col min="3622" max="3622" width="26.125" style="53" customWidth="1"/>
    <col min="3623" max="3837" width="9" style="53"/>
    <col min="3838" max="3839" width="8.125" style="53" customWidth="1"/>
    <col min="3840" max="3871" width="3.25" style="53" customWidth="1"/>
    <col min="3872" max="3877" width="10" style="53" customWidth="1"/>
    <col min="3878" max="3878" width="26.125" style="53" customWidth="1"/>
    <col min="3879" max="4093" width="9" style="53"/>
    <col min="4094" max="4095" width="8.125" style="53" customWidth="1"/>
    <col min="4096" max="4127" width="3.25" style="53" customWidth="1"/>
    <col min="4128" max="4133" width="10" style="53" customWidth="1"/>
    <col min="4134" max="4134" width="26.125" style="53" customWidth="1"/>
    <col min="4135" max="4349" width="9" style="53"/>
    <col min="4350" max="4351" width="8.125" style="53" customWidth="1"/>
    <col min="4352" max="4383" width="3.25" style="53" customWidth="1"/>
    <col min="4384" max="4389" width="10" style="53" customWidth="1"/>
    <col min="4390" max="4390" width="26.125" style="53" customWidth="1"/>
    <col min="4391" max="4605" width="9" style="53"/>
    <col min="4606" max="4607" width="8.125" style="53" customWidth="1"/>
    <col min="4608" max="4639" width="3.25" style="53" customWidth="1"/>
    <col min="4640" max="4645" width="10" style="53" customWidth="1"/>
    <col min="4646" max="4646" width="26.125" style="53" customWidth="1"/>
    <col min="4647" max="4861" width="9" style="53"/>
    <col min="4862" max="4863" width="8.125" style="53" customWidth="1"/>
    <col min="4864" max="4895" width="3.25" style="53" customWidth="1"/>
    <col min="4896" max="4901" width="10" style="53" customWidth="1"/>
    <col min="4902" max="4902" width="26.125" style="53" customWidth="1"/>
    <col min="4903" max="5117" width="9" style="53"/>
    <col min="5118" max="5119" width="8.125" style="53" customWidth="1"/>
    <col min="5120" max="5151" width="3.25" style="53" customWidth="1"/>
    <col min="5152" max="5157" width="10" style="53" customWidth="1"/>
    <col min="5158" max="5158" width="26.125" style="53" customWidth="1"/>
    <col min="5159" max="5373" width="9" style="53"/>
    <col min="5374" max="5375" width="8.125" style="53" customWidth="1"/>
    <col min="5376" max="5407" width="3.25" style="53" customWidth="1"/>
    <col min="5408" max="5413" width="10" style="53" customWidth="1"/>
    <col min="5414" max="5414" width="26.125" style="53" customWidth="1"/>
    <col min="5415" max="5629" width="9" style="53"/>
    <col min="5630" max="5631" width="8.125" style="53" customWidth="1"/>
    <col min="5632" max="5663" width="3.25" style="53" customWidth="1"/>
    <col min="5664" max="5669" width="10" style="53" customWidth="1"/>
    <col min="5670" max="5670" width="26.125" style="53" customWidth="1"/>
    <col min="5671" max="5885" width="9" style="53"/>
    <col min="5886" max="5887" width="8.125" style="53" customWidth="1"/>
    <col min="5888" max="5919" width="3.25" style="53" customWidth="1"/>
    <col min="5920" max="5925" width="10" style="53" customWidth="1"/>
    <col min="5926" max="5926" width="26.125" style="53" customWidth="1"/>
    <col min="5927" max="6141" width="9" style="53"/>
    <col min="6142" max="6143" width="8.125" style="53" customWidth="1"/>
    <col min="6144" max="6175" width="3.25" style="53" customWidth="1"/>
    <col min="6176" max="6181" width="10" style="53" customWidth="1"/>
    <col min="6182" max="6182" width="26.125" style="53" customWidth="1"/>
    <col min="6183" max="6397" width="9" style="53"/>
    <col min="6398" max="6399" width="8.125" style="53" customWidth="1"/>
    <col min="6400" max="6431" width="3.25" style="53" customWidth="1"/>
    <col min="6432" max="6437" width="10" style="53" customWidth="1"/>
    <col min="6438" max="6438" width="26.125" style="53" customWidth="1"/>
    <col min="6439" max="6653" width="9" style="53"/>
    <col min="6654" max="6655" width="8.125" style="53" customWidth="1"/>
    <col min="6656" max="6687" width="3.25" style="53" customWidth="1"/>
    <col min="6688" max="6693" width="10" style="53" customWidth="1"/>
    <col min="6694" max="6694" width="26.125" style="53" customWidth="1"/>
    <col min="6695" max="6909" width="9" style="53"/>
    <col min="6910" max="6911" width="8.125" style="53" customWidth="1"/>
    <col min="6912" max="6943" width="3.25" style="53" customWidth="1"/>
    <col min="6944" max="6949" width="10" style="53" customWidth="1"/>
    <col min="6950" max="6950" width="26.125" style="53" customWidth="1"/>
    <col min="6951" max="7165" width="9" style="53"/>
    <col min="7166" max="7167" width="8.125" style="53" customWidth="1"/>
    <col min="7168" max="7199" width="3.25" style="53" customWidth="1"/>
    <col min="7200" max="7205" width="10" style="53" customWidth="1"/>
    <col min="7206" max="7206" width="26.125" style="53" customWidth="1"/>
    <col min="7207" max="7421" width="9" style="53"/>
    <col min="7422" max="7423" width="8.125" style="53" customWidth="1"/>
    <col min="7424" max="7455" width="3.25" style="53" customWidth="1"/>
    <col min="7456" max="7461" width="10" style="53" customWidth="1"/>
    <col min="7462" max="7462" width="26.125" style="53" customWidth="1"/>
    <col min="7463" max="7677" width="9" style="53"/>
    <col min="7678" max="7679" width="8.125" style="53" customWidth="1"/>
    <col min="7680" max="7711" width="3.25" style="53" customWidth="1"/>
    <col min="7712" max="7717" width="10" style="53" customWidth="1"/>
    <col min="7718" max="7718" width="26.125" style="53" customWidth="1"/>
    <col min="7719" max="7933" width="9" style="53"/>
    <col min="7934" max="7935" width="8.125" style="53" customWidth="1"/>
    <col min="7936" max="7967" width="3.25" style="53" customWidth="1"/>
    <col min="7968" max="7973" width="10" style="53" customWidth="1"/>
    <col min="7974" max="7974" width="26.125" style="53" customWidth="1"/>
    <col min="7975" max="8189" width="9" style="53"/>
    <col min="8190" max="8191" width="8.125" style="53" customWidth="1"/>
    <col min="8192" max="8223" width="3.25" style="53" customWidth="1"/>
    <col min="8224" max="8229" width="10" style="53" customWidth="1"/>
    <col min="8230" max="8230" width="26.125" style="53" customWidth="1"/>
    <col min="8231" max="8445" width="9" style="53"/>
    <col min="8446" max="8447" width="8.125" style="53" customWidth="1"/>
    <col min="8448" max="8479" width="3.25" style="53" customWidth="1"/>
    <col min="8480" max="8485" width="10" style="53" customWidth="1"/>
    <col min="8486" max="8486" width="26.125" style="53" customWidth="1"/>
    <col min="8487" max="8701" width="9" style="53"/>
    <col min="8702" max="8703" width="8.125" style="53" customWidth="1"/>
    <col min="8704" max="8735" width="3.25" style="53" customWidth="1"/>
    <col min="8736" max="8741" width="10" style="53" customWidth="1"/>
    <col min="8742" max="8742" width="26.125" style="53" customWidth="1"/>
    <col min="8743" max="8957" width="9" style="53"/>
    <col min="8958" max="8959" width="8.125" style="53" customWidth="1"/>
    <col min="8960" max="8991" width="3.25" style="53" customWidth="1"/>
    <col min="8992" max="8997" width="10" style="53" customWidth="1"/>
    <col min="8998" max="8998" width="26.125" style="53" customWidth="1"/>
    <col min="8999" max="9213" width="9" style="53"/>
    <col min="9214" max="9215" width="8.125" style="53" customWidth="1"/>
    <col min="9216" max="9247" width="3.25" style="53" customWidth="1"/>
    <col min="9248" max="9253" width="10" style="53" customWidth="1"/>
    <col min="9254" max="9254" width="26.125" style="53" customWidth="1"/>
    <col min="9255" max="9469" width="9" style="53"/>
    <col min="9470" max="9471" width="8.125" style="53" customWidth="1"/>
    <col min="9472" max="9503" width="3.25" style="53" customWidth="1"/>
    <col min="9504" max="9509" width="10" style="53" customWidth="1"/>
    <col min="9510" max="9510" width="26.125" style="53" customWidth="1"/>
    <col min="9511" max="9725" width="9" style="53"/>
    <col min="9726" max="9727" width="8.125" style="53" customWidth="1"/>
    <col min="9728" max="9759" width="3.25" style="53" customWidth="1"/>
    <col min="9760" max="9765" width="10" style="53" customWidth="1"/>
    <col min="9766" max="9766" width="26.125" style="53" customWidth="1"/>
    <col min="9767" max="9981" width="9" style="53"/>
    <col min="9982" max="9983" width="8.125" style="53" customWidth="1"/>
    <col min="9984" max="10015" width="3.25" style="53" customWidth="1"/>
    <col min="10016" max="10021" width="10" style="53" customWidth="1"/>
    <col min="10022" max="10022" width="26.125" style="53" customWidth="1"/>
    <col min="10023" max="10237" width="9" style="53"/>
    <col min="10238" max="10239" width="8.125" style="53" customWidth="1"/>
    <col min="10240" max="10271" width="3.25" style="53" customWidth="1"/>
    <col min="10272" max="10277" width="10" style="53" customWidth="1"/>
    <col min="10278" max="10278" width="26.125" style="53" customWidth="1"/>
    <col min="10279" max="10493" width="9" style="53"/>
    <col min="10494" max="10495" width="8.125" style="53" customWidth="1"/>
    <col min="10496" max="10527" width="3.25" style="53" customWidth="1"/>
    <col min="10528" max="10533" width="10" style="53" customWidth="1"/>
    <col min="10534" max="10534" width="26.125" style="53" customWidth="1"/>
    <col min="10535" max="10749" width="9" style="53"/>
    <col min="10750" max="10751" width="8.125" style="53" customWidth="1"/>
    <col min="10752" max="10783" width="3.25" style="53" customWidth="1"/>
    <col min="10784" max="10789" width="10" style="53" customWidth="1"/>
    <col min="10790" max="10790" width="26.125" style="53" customWidth="1"/>
    <col min="10791" max="11005" width="9" style="53"/>
    <col min="11006" max="11007" width="8.125" style="53" customWidth="1"/>
    <col min="11008" max="11039" width="3.25" style="53" customWidth="1"/>
    <col min="11040" max="11045" width="10" style="53" customWidth="1"/>
    <col min="11046" max="11046" width="26.125" style="53" customWidth="1"/>
    <col min="11047" max="11261" width="9" style="53"/>
    <col min="11262" max="11263" width="8.125" style="53" customWidth="1"/>
    <col min="11264" max="11295" width="3.25" style="53" customWidth="1"/>
    <col min="11296" max="11301" width="10" style="53" customWidth="1"/>
    <col min="11302" max="11302" width="26.125" style="53" customWidth="1"/>
    <col min="11303" max="11517" width="9" style="53"/>
    <col min="11518" max="11519" width="8.125" style="53" customWidth="1"/>
    <col min="11520" max="11551" width="3.25" style="53" customWidth="1"/>
    <col min="11552" max="11557" width="10" style="53" customWidth="1"/>
    <col min="11558" max="11558" width="26.125" style="53" customWidth="1"/>
    <col min="11559" max="11773" width="9" style="53"/>
    <col min="11774" max="11775" width="8.125" style="53" customWidth="1"/>
    <col min="11776" max="11807" width="3.25" style="53" customWidth="1"/>
    <col min="11808" max="11813" width="10" style="53" customWidth="1"/>
    <col min="11814" max="11814" width="26.125" style="53" customWidth="1"/>
    <col min="11815" max="12029" width="9" style="53"/>
    <col min="12030" max="12031" width="8.125" style="53" customWidth="1"/>
    <col min="12032" max="12063" width="3.25" style="53" customWidth="1"/>
    <col min="12064" max="12069" width="10" style="53" customWidth="1"/>
    <col min="12070" max="12070" width="26.125" style="53" customWidth="1"/>
    <col min="12071" max="12285" width="9" style="53"/>
    <col min="12286" max="12287" width="8.125" style="53" customWidth="1"/>
    <col min="12288" max="12319" width="3.25" style="53" customWidth="1"/>
    <col min="12320" max="12325" width="10" style="53" customWidth="1"/>
    <col min="12326" max="12326" width="26.125" style="53" customWidth="1"/>
    <col min="12327" max="12541" width="9" style="53"/>
    <col min="12542" max="12543" width="8.125" style="53" customWidth="1"/>
    <col min="12544" max="12575" width="3.25" style="53" customWidth="1"/>
    <col min="12576" max="12581" width="10" style="53" customWidth="1"/>
    <col min="12582" max="12582" width="26.125" style="53" customWidth="1"/>
    <col min="12583" max="12797" width="9" style="53"/>
    <col min="12798" max="12799" width="8.125" style="53" customWidth="1"/>
    <col min="12800" max="12831" width="3.25" style="53" customWidth="1"/>
    <col min="12832" max="12837" width="10" style="53" customWidth="1"/>
    <col min="12838" max="12838" width="26.125" style="53" customWidth="1"/>
    <col min="12839" max="13053" width="9" style="53"/>
    <col min="13054" max="13055" width="8.125" style="53" customWidth="1"/>
    <col min="13056" max="13087" width="3.25" style="53" customWidth="1"/>
    <col min="13088" max="13093" width="10" style="53" customWidth="1"/>
    <col min="13094" max="13094" width="26.125" style="53" customWidth="1"/>
    <col min="13095" max="13309" width="9" style="53"/>
    <col min="13310" max="13311" width="8.125" style="53" customWidth="1"/>
    <col min="13312" max="13343" width="3.25" style="53" customWidth="1"/>
    <col min="13344" max="13349" width="10" style="53" customWidth="1"/>
    <col min="13350" max="13350" width="26.125" style="53" customWidth="1"/>
    <col min="13351" max="13565" width="9" style="53"/>
    <col min="13566" max="13567" width="8.125" style="53" customWidth="1"/>
    <col min="13568" max="13599" width="3.25" style="53" customWidth="1"/>
    <col min="13600" max="13605" width="10" style="53" customWidth="1"/>
    <col min="13606" max="13606" width="26.125" style="53" customWidth="1"/>
    <col min="13607" max="13821" width="9" style="53"/>
    <col min="13822" max="13823" width="8.125" style="53" customWidth="1"/>
    <col min="13824" max="13855" width="3.25" style="53" customWidth="1"/>
    <col min="13856" max="13861" width="10" style="53" customWidth="1"/>
    <col min="13862" max="13862" width="26.125" style="53" customWidth="1"/>
    <col min="13863" max="14077" width="9" style="53"/>
    <col min="14078" max="14079" width="8.125" style="53" customWidth="1"/>
    <col min="14080" max="14111" width="3.25" style="53" customWidth="1"/>
    <col min="14112" max="14117" width="10" style="53" customWidth="1"/>
    <col min="14118" max="14118" width="26.125" style="53" customWidth="1"/>
    <col min="14119" max="14333" width="9" style="53"/>
    <col min="14334" max="14335" width="8.125" style="53" customWidth="1"/>
    <col min="14336" max="14367" width="3.25" style="53" customWidth="1"/>
    <col min="14368" max="14373" width="10" style="53" customWidth="1"/>
    <col min="14374" max="14374" width="26.125" style="53" customWidth="1"/>
    <col min="14375" max="14589" width="9" style="53"/>
    <col min="14590" max="14591" width="8.125" style="53" customWidth="1"/>
    <col min="14592" max="14623" width="3.25" style="53" customWidth="1"/>
    <col min="14624" max="14629" width="10" style="53" customWidth="1"/>
    <col min="14630" max="14630" width="26.125" style="53" customWidth="1"/>
    <col min="14631" max="14845" width="9" style="53"/>
    <col min="14846" max="14847" width="8.125" style="53" customWidth="1"/>
    <col min="14848" max="14879" width="3.25" style="53" customWidth="1"/>
    <col min="14880" max="14885" width="10" style="53" customWidth="1"/>
    <col min="14886" max="14886" width="26.125" style="53" customWidth="1"/>
    <col min="14887" max="15101" width="9" style="53"/>
    <col min="15102" max="15103" width="8.125" style="53" customWidth="1"/>
    <col min="15104" max="15135" width="3.25" style="53" customWidth="1"/>
    <col min="15136" max="15141" width="10" style="53" customWidth="1"/>
    <col min="15142" max="15142" width="26.125" style="53" customWidth="1"/>
    <col min="15143" max="15357" width="9" style="53"/>
    <col min="15358" max="15359" width="8.125" style="53" customWidth="1"/>
    <col min="15360" max="15391" width="3.25" style="53" customWidth="1"/>
    <col min="15392" max="15397" width="10" style="53" customWidth="1"/>
    <col min="15398" max="15398" width="26.125" style="53" customWidth="1"/>
    <col min="15399" max="15613" width="9" style="53"/>
    <col min="15614" max="15615" width="8.125" style="53" customWidth="1"/>
    <col min="15616" max="15647" width="3.25" style="53" customWidth="1"/>
    <col min="15648" max="15653" width="10" style="53" customWidth="1"/>
    <col min="15654" max="15654" width="26.125" style="53" customWidth="1"/>
    <col min="15655" max="15869" width="9" style="53"/>
    <col min="15870" max="15871" width="8.125" style="53" customWidth="1"/>
    <col min="15872" max="15903" width="3.25" style="53" customWidth="1"/>
    <col min="15904" max="15909" width="10" style="53" customWidth="1"/>
    <col min="15910" max="15910" width="26.125" style="53" customWidth="1"/>
    <col min="15911" max="16125" width="9" style="53"/>
    <col min="16126" max="16127" width="8.125" style="53" customWidth="1"/>
    <col min="16128" max="16159" width="3.25" style="53" customWidth="1"/>
    <col min="16160" max="16165" width="10" style="53" customWidth="1"/>
    <col min="16166" max="16166" width="26.125" style="53" customWidth="1"/>
    <col min="16167" max="16384" width="9" style="53"/>
  </cols>
  <sheetData>
    <row r="1" spans="1:39" ht="33" thickBot="1">
      <c r="A1" s="374" t="s">
        <v>79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</row>
    <row r="2" spans="1:39" ht="22.5" customHeight="1">
      <c r="A2" s="101"/>
      <c r="B2" s="102" t="s">
        <v>11</v>
      </c>
      <c r="C2" s="289" t="str">
        <f>A4</f>
        <v>鯖江中</v>
      </c>
      <c r="D2" s="290"/>
      <c r="E2" s="290"/>
      <c r="F2" s="295"/>
      <c r="G2" s="289" t="str">
        <f>A6</f>
        <v>南条中</v>
      </c>
      <c r="H2" s="290"/>
      <c r="I2" s="290"/>
      <c r="J2" s="290"/>
      <c r="K2" s="289" t="str">
        <f>A8</f>
        <v>光陽中</v>
      </c>
      <c r="L2" s="290"/>
      <c r="M2" s="290"/>
      <c r="N2" s="290"/>
      <c r="O2" s="289" t="str">
        <f>A10</f>
        <v>武生三中</v>
      </c>
      <c r="P2" s="290"/>
      <c r="Q2" s="290"/>
      <c r="R2" s="290"/>
      <c r="S2" s="289" t="str">
        <f>A12</f>
        <v>松岡中</v>
      </c>
      <c r="T2" s="290"/>
      <c r="U2" s="290"/>
      <c r="V2" s="290"/>
      <c r="W2" s="289" t="str">
        <f>A14</f>
        <v>武生二中</v>
      </c>
      <c r="X2" s="290"/>
      <c r="Y2" s="290"/>
      <c r="Z2" s="290"/>
      <c r="AA2" s="289" t="str">
        <f>A16</f>
        <v>社中</v>
      </c>
      <c r="AB2" s="290"/>
      <c r="AC2" s="290"/>
      <c r="AD2" s="290"/>
      <c r="AE2" s="289" t="str">
        <f>A18</f>
        <v>ＦＵＫＵＩ　NorthＦＣ　Ⅱ</v>
      </c>
      <c r="AF2" s="290"/>
      <c r="AG2" s="290"/>
      <c r="AH2" s="291"/>
      <c r="AI2" s="376" t="s">
        <v>12</v>
      </c>
      <c r="AJ2" s="364" t="s">
        <v>13</v>
      </c>
      <c r="AK2" s="364" t="s">
        <v>14</v>
      </c>
      <c r="AL2" s="364" t="s">
        <v>15</v>
      </c>
      <c r="AM2" s="366" t="s">
        <v>16</v>
      </c>
    </row>
    <row r="3" spans="1:39" ht="22.5" customHeight="1">
      <c r="A3" s="103" t="s">
        <v>17</v>
      </c>
      <c r="B3" s="104"/>
      <c r="C3" s="292"/>
      <c r="D3" s="293"/>
      <c r="E3" s="293"/>
      <c r="F3" s="296"/>
      <c r="G3" s="292"/>
      <c r="H3" s="293"/>
      <c r="I3" s="293"/>
      <c r="J3" s="293"/>
      <c r="K3" s="292"/>
      <c r="L3" s="293"/>
      <c r="M3" s="293"/>
      <c r="N3" s="293"/>
      <c r="O3" s="292"/>
      <c r="P3" s="293"/>
      <c r="Q3" s="293"/>
      <c r="R3" s="293"/>
      <c r="S3" s="292"/>
      <c r="T3" s="293"/>
      <c r="U3" s="293"/>
      <c r="V3" s="293"/>
      <c r="W3" s="292"/>
      <c r="X3" s="293"/>
      <c r="Y3" s="293"/>
      <c r="Z3" s="293"/>
      <c r="AA3" s="292"/>
      <c r="AB3" s="293"/>
      <c r="AC3" s="293"/>
      <c r="AD3" s="293"/>
      <c r="AE3" s="292"/>
      <c r="AF3" s="293"/>
      <c r="AG3" s="293"/>
      <c r="AH3" s="294"/>
      <c r="AI3" s="377"/>
      <c r="AJ3" s="365"/>
      <c r="AK3" s="365"/>
      <c r="AL3" s="365"/>
      <c r="AM3" s="367"/>
    </row>
    <row r="4" spans="1:39" ht="22.5" customHeight="1">
      <c r="A4" s="369" t="s">
        <v>94</v>
      </c>
      <c r="B4" s="370" t="e">
        <v>#REF!</v>
      </c>
      <c r="C4" s="105"/>
      <c r="D4" s="106"/>
      <c r="E4" s="106"/>
      <c r="F4" s="107"/>
      <c r="G4" s="105" t="str">
        <f t="shared" ref="G4:G19" si="0">IF(H4="","",IF(H4=J4,"△",IF(H4&gt;J4,"○","●")))</f>
        <v>○</v>
      </c>
      <c r="H4" s="106">
        <v>5</v>
      </c>
      <c r="I4" s="106" t="s">
        <v>23</v>
      </c>
      <c r="J4" s="107">
        <v>0</v>
      </c>
      <c r="K4" s="105" t="str">
        <f t="shared" ref="K4:K19" si="1">IF(L4="","",IF(L4=N4,"△",IF(L4&gt;N4,"○","●")))</f>
        <v>●</v>
      </c>
      <c r="L4" s="106">
        <v>1</v>
      </c>
      <c r="M4" s="106" t="s">
        <v>23</v>
      </c>
      <c r="N4" s="107">
        <v>2</v>
      </c>
      <c r="O4" s="105" t="str">
        <f t="shared" ref="O4:O19" si="2">IF(P4="","",IF(P4=R4,"△",IF(P4&gt;R4,"○","●")))</f>
        <v>△</v>
      </c>
      <c r="P4" s="106">
        <v>1</v>
      </c>
      <c r="Q4" s="106" t="s">
        <v>23</v>
      </c>
      <c r="R4" s="107">
        <v>1</v>
      </c>
      <c r="S4" s="105" t="str">
        <f t="shared" ref="S4:S19" si="3">IF(T4="","",IF(T4=V4,"△",IF(T4&gt;V4,"○","●")))</f>
        <v>●</v>
      </c>
      <c r="T4" s="106">
        <v>0</v>
      </c>
      <c r="U4" s="106" t="s">
        <v>23</v>
      </c>
      <c r="V4" s="107">
        <v>2</v>
      </c>
      <c r="W4" s="105" t="str">
        <f t="shared" ref="W4:W19" si="4">IF(X4="","",IF(X4=Z4,"△",IF(X4&gt;Z4,"○","●")))</f>
        <v>●</v>
      </c>
      <c r="X4" s="106">
        <v>1</v>
      </c>
      <c r="Y4" s="106" t="s">
        <v>23</v>
      </c>
      <c r="Z4" s="107">
        <v>3</v>
      </c>
      <c r="AA4" s="105" t="str">
        <f t="shared" ref="AA4:AA19" si="5">IF(AB4="","",IF(AB4=AD4,"△",IF(AB4&gt;AD4,"○","●")))</f>
        <v>△</v>
      </c>
      <c r="AB4" s="106">
        <v>1</v>
      </c>
      <c r="AC4" s="106" t="s">
        <v>23</v>
      </c>
      <c r="AD4" s="107">
        <v>1</v>
      </c>
      <c r="AE4" s="105" t="str">
        <f t="shared" ref="AE4:AE19" si="6">IF(AF4="","",IF(AF4=AH4,"△",IF(AF4&gt;AH4,"○","●")))</f>
        <v>○</v>
      </c>
      <c r="AF4" s="106">
        <v>3</v>
      </c>
      <c r="AG4" s="106" t="s">
        <v>23</v>
      </c>
      <c r="AH4" s="108">
        <v>1</v>
      </c>
      <c r="AI4" s="356">
        <f>COUNTIF(C4:AH5,"○")*3+COUNTIF(C4:AH5,"△")</f>
        <v>20</v>
      </c>
      <c r="AJ4" s="358">
        <f>D4+H4+L4+P4+T4+X4+AB4+AF4+D5+H5+L5+P5+T5+X5+AB5+AF5</f>
        <v>36</v>
      </c>
      <c r="AK4" s="360">
        <f>-(F4+J4+N4+R4+V4+Z4+AD4+AH4+F5+J5+N5+R5+V5+Z5+AD5+AH5)</f>
        <v>-24</v>
      </c>
      <c r="AL4" s="360">
        <f>AJ4+AK4</f>
        <v>12</v>
      </c>
      <c r="AM4" s="350">
        <f>RANK(AI4,$AI$4:$AI$19,0)</f>
        <v>5</v>
      </c>
    </row>
    <row r="5" spans="1:39" ht="22.5" customHeight="1">
      <c r="A5" s="371" t="e">
        <v>#REF!</v>
      </c>
      <c r="B5" s="372" t="e">
        <v>#REF!</v>
      </c>
      <c r="C5" s="109"/>
      <c r="D5" s="110"/>
      <c r="E5" s="111"/>
      <c r="F5" s="112"/>
      <c r="G5" s="113" t="str">
        <f t="shared" si="0"/>
        <v>●</v>
      </c>
      <c r="H5" s="110">
        <v>2</v>
      </c>
      <c r="I5" s="111" t="s">
        <v>23</v>
      </c>
      <c r="J5" s="112">
        <v>3</v>
      </c>
      <c r="K5" s="113" t="str">
        <f t="shared" si="1"/>
        <v>●</v>
      </c>
      <c r="L5" s="110">
        <v>1</v>
      </c>
      <c r="M5" s="111" t="s">
        <v>23</v>
      </c>
      <c r="N5" s="112">
        <v>3</v>
      </c>
      <c r="O5" s="113" t="str">
        <f t="shared" si="2"/>
        <v>○</v>
      </c>
      <c r="P5" s="110">
        <v>6</v>
      </c>
      <c r="Q5" s="111" t="s">
        <v>23</v>
      </c>
      <c r="R5" s="112">
        <v>0</v>
      </c>
      <c r="S5" s="113" t="str">
        <f t="shared" si="3"/>
        <v>○</v>
      </c>
      <c r="T5" s="110">
        <v>2</v>
      </c>
      <c r="U5" s="111" t="s">
        <v>23</v>
      </c>
      <c r="V5" s="112">
        <v>1</v>
      </c>
      <c r="W5" s="113" t="str">
        <f t="shared" si="4"/>
        <v>○</v>
      </c>
      <c r="X5" s="110">
        <v>8</v>
      </c>
      <c r="Y5" s="111" t="s">
        <v>23</v>
      </c>
      <c r="Z5" s="112">
        <v>1</v>
      </c>
      <c r="AA5" s="113" t="str">
        <f t="shared" si="5"/>
        <v>●</v>
      </c>
      <c r="AB5" s="110">
        <v>2</v>
      </c>
      <c r="AC5" s="111" t="s">
        <v>23</v>
      </c>
      <c r="AD5" s="112">
        <v>6</v>
      </c>
      <c r="AE5" s="113" t="str">
        <f t="shared" si="6"/>
        <v>○</v>
      </c>
      <c r="AF5" s="110">
        <v>3</v>
      </c>
      <c r="AG5" s="111" t="s">
        <v>23</v>
      </c>
      <c r="AH5" s="114">
        <v>0</v>
      </c>
      <c r="AI5" s="373"/>
      <c r="AJ5" s="368"/>
      <c r="AK5" s="362"/>
      <c r="AL5" s="362"/>
      <c r="AM5" s="363"/>
    </row>
    <row r="6" spans="1:39" ht="22.5" customHeight="1">
      <c r="A6" s="369" t="s">
        <v>95</v>
      </c>
      <c r="B6" s="370" t="e">
        <v>#REF!</v>
      </c>
      <c r="C6" s="105" t="str">
        <f t="shared" ref="C6:C19" si="7">IF(D6="","",IF(D6=F6,"△",IF(D6&gt;F6,"○","●")))</f>
        <v>●</v>
      </c>
      <c r="D6" s="106">
        <v>0</v>
      </c>
      <c r="E6" s="106" t="s">
        <v>23</v>
      </c>
      <c r="F6" s="107">
        <v>5</v>
      </c>
      <c r="G6" s="105" t="str">
        <f t="shared" si="0"/>
        <v/>
      </c>
      <c r="H6" s="106"/>
      <c r="I6" s="106"/>
      <c r="J6" s="107"/>
      <c r="K6" s="105" t="str">
        <f t="shared" si="1"/>
        <v>●</v>
      </c>
      <c r="L6" s="106">
        <v>0</v>
      </c>
      <c r="M6" s="106" t="s">
        <v>23</v>
      </c>
      <c r="N6" s="107">
        <v>3</v>
      </c>
      <c r="O6" s="105" t="str">
        <f t="shared" si="2"/>
        <v>●</v>
      </c>
      <c r="P6" s="106">
        <v>0</v>
      </c>
      <c r="Q6" s="106" t="s">
        <v>23</v>
      </c>
      <c r="R6" s="107">
        <v>1</v>
      </c>
      <c r="S6" s="105" t="str">
        <f t="shared" si="3"/>
        <v>○</v>
      </c>
      <c r="T6" s="106">
        <v>1</v>
      </c>
      <c r="U6" s="106" t="s">
        <v>23</v>
      </c>
      <c r="V6" s="107">
        <v>0</v>
      </c>
      <c r="W6" s="105" t="str">
        <f t="shared" si="4"/>
        <v>●</v>
      </c>
      <c r="X6" s="106">
        <v>0</v>
      </c>
      <c r="Y6" s="106" t="s">
        <v>23</v>
      </c>
      <c r="Z6" s="107">
        <v>2</v>
      </c>
      <c r="AA6" s="105" t="str">
        <f t="shared" si="5"/>
        <v>△</v>
      </c>
      <c r="AB6" s="106">
        <v>0</v>
      </c>
      <c r="AC6" s="106" t="s">
        <v>23</v>
      </c>
      <c r="AD6" s="107">
        <v>0</v>
      </c>
      <c r="AE6" s="105" t="str">
        <f t="shared" si="6"/>
        <v>○</v>
      </c>
      <c r="AF6" s="106">
        <v>3</v>
      </c>
      <c r="AG6" s="106" t="s">
        <v>23</v>
      </c>
      <c r="AH6" s="108">
        <v>2</v>
      </c>
      <c r="AI6" s="356">
        <f>COUNTIF(C6:AH7,"○")*3+COUNTIF(C6:AH7,"△")</f>
        <v>23</v>
      </c>
      <c r="AJ6" s="358">
        <f>D6+H6+L6+P6+T6+X6+AB6+AF6+D7+H7+L7+P7+T7+X7+AB7+AF7</f>
        <v>31</v>
      </c>
      <c r="AK6" s="360">
        <f>-(F6+J6+N6+R6+V6+Z6+AD6+AH6+F7+J7+N7+R7+V7+Z7+AD7+AH7)</f>
        <v>-24</v>
      </c>
      <c r="AL6" s="360">
        <f>AJ6+AK6</f>
        <v>7</v>
      </c>
      <c r="AM6" s="350">
        <f>RANK(AI6,$AI$4:$AI$19,0)</f>
        <v>3</v>
      </c>
    </row>
    <row r="7" spans="1:39" ht="22.5" customHeight="1">
      <c r="A7" s="371" t="e">
        <v>#REF!</v>
      </c>
      <c r="B7" s="372" t="e">
        <v>#REF!</v>
      </c>
      <c r="C7" s="113" t="str">
        <f t="shared" si="7"/>
        <v>○</v>
      </c>
      <c r="D7" s="110">
        <v>3</v>
      </c>
      <c r="E7" s="111" t="s">
        <v>23</v>
      </c>
      <c r="F7" s="112">
        <v>2</v>
      </c>
      <c r="G7" s="113" t="str">
        <f t="shared" si="0"/>
        <v/>
      </c>
      <c r="H7" s="110"/>
      <c r="I7" s="111"/>
      <c r="J7" s="112"/>
      <c r="K7" s="113" t="str">
        <f t="shared" si="1"/>
        <v>○</v>
      </c>
      <c r="L7" s="110">
        <v>1</v>
      </c>
      <c r="M7" s="111" t="s">
        <v>23</v>
      </c>
      <c r="N7" s="112">
        <v>0</v>
      </c>
      <c r="O7" s="113" t="str">
        <f t="shared" si="2"/>
        <v>○</v>
      </c>
      <c r="P7" s="110">
        <v>3</v>
      </c>
      <c r="Q7" s="111" t="s">
        <v>23</v>
      </c>
      <c r="R7" s="112">
        <v>0</v>
      </c>
      <c r="S7" s="113" t="str">
        <f t="shared" si="3"/>
        <v>△</v>
      </c>
      <c r="T7" s="110">
        <v>4</v>
      </c>
      <c r="U7" s="111" t="s">
        <v>23</v>
      </c>
      <c r="V7" s="112">
        <v>4</v>
      </c>
      <c r="W7" s="113" t="str">
        <f t="shared" si="4"/>
        <v>○</v>
      </c>
      <c r="X7" s="110">
        <v>8</v>
      </c>
      <c r="Y7" s="111" t="s">
        <v>23</v>
      </c>
      <c r="Z7" s="112">
        <v>0</v>
      </c>
      <c r="AA7" s="113" t="str">
        <f t="shared" si="5"/>
        <v>●</v>
      </c>
      <c r="AB7" s="110">
        <v>0</v>
      </c>
      <c r="AC7" s="111" t="s">
        <v>23</v>
      </c>
      <c r="AD7" s="112">
        <v>4</v>
      </c>
      <c r="AE7" s="113" t="str">
        <f t="shared" si="6"/>
        <v>○</v>
      </c>
      <c r="AF7" s="110">
        <v>8</v>
      </c>
      <c r="AG7" s="111" t="s">
        <v>23</v>
      </c>
      <c r="AH7" s="114">
        <v>1</v>
      </c>
      <c r="AI7" s="373"/>
      <c r="AJ7" s="368"/>
      <c r="AK7" s="362"/>
      <c r="AL7" s="362"/>
      <c r="AM7" s="363"/>
    </row>
    <row r="8" spans="1:39" ht="22.5" customHeight="1">
      <c r="A8" s="369" t="s">
        <v>96</v>
      </c>
      <c r="B8" s="370" t="e">
        <v>#REF!</v>
      </c>
      <c r="C8" s="105" t="str">
        <f t="shared" si="7"/>
        <v>○</v>
      </c>
      <c r="D8" s="106">
        <v>2</v>
      </c>
      <c r="E8" s="106" t="s">
        <v>23</v>
      </c>
      <c r="F8" s="107">
        <v>1</v>
      </c>
      <c r="G8" s="105" t="str">
        <f t="shared" si="0"/>
        <v>○</v>
      </c>
      <c r="H8" s="106">
        <v>3</v>
      </c>
      <c r="I8" s="106" t="s">
        <v>23</v>
      </c>
      <c r="J8" s="107">
        <v>0</v>
      </c>
      <c r="K8" s="105" t="str">
        <f t="shared" si="1"/>
        <v/>
      </c>
      <c r="L8" s="106"/>
      <c r="M8" s="106"/>
      <c r="N8" s="107"/>
      <c r="O8" s="105" t="str">
        <f t="shared" si="2"/>
        <v>●</v>
      </c>
      <c r="P8" s="106">
        <v>0</v>
      </c>
      <c r="Q8" s="106" t="s">
        <v>23</v>
      </c>
      <c r="R8" s="107">
        <v>3</v>
      </c>
      <c r="S8" s="105" t="str">
        <f t="shared" si="3"/>
        <v>○</v>
      </c>
      <c r="T8" s="106">
        <v>3</v>
      </c>
      <c r="U8" s="106" t="s">
        <v>23</v>
      </c>
      <c r="V8" s="107">
        <v>1</v>
      </c>
      <c r="W8" s="105" t="str">
        <f t="shared" si="4"/>
        <v>●</v>
      </c>
      <c r="X8" s="106">
        <v>0</v>
      </c>
      <c r="Y8" s="106" t="s">
        <v>23</v>
      </c>
      <c r="Z8" s="107">
        <v>5</v>
      </c>
      <c r="AA8" s="105" t="str">
        <f t="shared" si="5"/>
        <v>○</v>
      </c>
      <c r="AB8" s="106">
        <v>2</v>
      </c>
      <c r="AC8" s="106" t="s">
        <v>23</v>
      </c>
      <c r="AD8" s="107">
        <v>0</v>
      </c>
      <c r="AE8" s="105" t="str">
        <f t="shared" si="6"/>
        <v>○</v>
      </c>
      <c r="AF8" s="106">
        <v>4</v>
      </c>
      <c r="AG8" s="106" t="s">
        <v>23</v>
      </c>
      <c r="AH8" s="108">
        <v>0</v>
      </c>
      <c r="AI8" s="356">
        <f>COUNTIF(C8:AH9,"○")*3+COUNTIF(C8:AH9,"△")</f>
        <v>25</v>
      </c>
      <c r="AJ8" s="358">
        <f>D8+H8+L8+P8+T8+X8+AB8+AF8+D9+H9+L9+P9+T9+X9+AB9+AF9</f>
        <v>33</v>
      </c>
      <c r="AK8" s="360">
        <f>-(F8+J8+N8+R8+V8+Z8+AD8+AH8+F9+J9+N9+R9+V9+Z9+AD9+AH9)</f>
        <v>-23</v>
      </c>
      <c r="AL8" s="360">
        <f>AJ8+AK8</f>
        <v>10</v>
      </c>
      <c r="AM8" s="350">
        <f>RANK(AI8,$AI$4:$AI$19,0)</f>
        <v>1</v>
      </c>
    </row>
    <row r="9" spans="1:39" ht="22.5" customHeight="1">
      <c r="A9" s="371" t="e">
        <v>#REF!</v>
      </c>
      <c r="B9" s="372" t="e">
        <v>#REF!</v>
      </c>
      <c r="C9" s="113" t="str">
        <f t="shared" si="7"/>
        <v>○</v>
      </c>
      <c r="D9" s="110">
        <v>3</v>
      </c>
      <c r="E9" s="111" t="s">
        <v>23</v>
      </c>
      <c r="F9" s="112">
        <v>1</v>
      </c>
      <c r="G9" s="113" t="str">
        <f t="shared" si="0"/>
        <v>●</v>
      </c>
      <c r="H9" s="110">
        <v>0</v>
      </c>
      <c r="I9" s="111" t="s">
        <v>23</v>
      </c>
      <c r="J9" s="112">
        <v>1</v>
      </c>
      <c r="K9" s="113" t="str">
        <f t="shared" si="1"/>
        <v/>
      </c>
      <c r="L9" s="110"/>
      <c r="M9" s="111"/>
      <c r="N9" s="112"/>
      <c r="O9" s="113" t="str">
        <f t="shared" si="2"/>
        <v>○</v>
      </c>
      <c r="P9" s="110">
        <v>4</v>
      </c>
      <c r="Q9" s="111" t="s">
        <v>23</v>
      </c>
      <c r="R9" s="112">
        <v>1</v>
      </c>
      <c r="S9" s="113" t="str">
        <f t="shared" si="3"/>
        <v>●</v>
      </c>
      <c r="T9" s="110">
        <v>2</v>
      </c>
      <c r="U9" s="111" t="s">
        <v>23</v>
      </c>
      <c r="V9" s="112">
        <v>4</v>
      </c>
      <c r="W9" s="113" t="str">
        <f t="shared" si="4"/>
        <v>○</v>
      </c>
      <c r="X9" s="110">
        <v>8</v>
      </c>
      <c r="Y9" s="111" t="s">
        <v>23</v>
      </c>
      <c r="Z9" s="112">
        <v>1</v>
      </c>
      <c r="AA9" s="113" t="str">
        <f t="shared" si="5"/>
        <v>●</v>
      </c>
      <c r="AB9" s="110">
        <v>1</v>
      </c>
      <c r="AC9" s="111" t="s">
        <v>23</v>
      </c>
      <c r="AD9" s="112">
        <v>4</v>
      </c>
      <c r="AE9" s="113" t="str">
        <f t="shared" si="6"/>
        <v>△</v>
      </c>
      <c r="AF9" s="110">
        <v>1</v>
      </c>
      <c r="AG9" s="111" t="s">
        <v>23</v>
      </c>
      <c r="AH9" s="114">
        <v>1</v>
      </c>
      <c r="AI9" s="373"/>
      <c r="AJ9" s="368"/>
      <c r="AK9" s="362"/>
      <c r="AL9" s="362"/>
      <c r="AM9" s="363"/>
    </row>
    <row r="10" spans="1:39" ht="22.5" customHeight="1">
      <c r="A10" s="369" t="s">
        <v>56</v>
      </c>
      <c r="B10" s="370" t="e">
        <v>#REF!</v>
      </c>
      <c r="C10" s="105" t="str">
        <f t="shared" si="7"/>
        <v>△</v>
      </c>
      <c r="D10" s="106">
        <v>1</v>
      </c>
      <c r="E10" s="106" t="s">
        <v>23</v>
      </c>
      <c r="F10" s="107">
        <v>1</v>
      </c>
      <c r="G10" s="105" t="str">
        <f t="shared" si="0"/>
        <v>○</v>
      </c>
      <c r="H10" s="106">
        <v>1</v>
      </c>
      <c r="I10" s="106" t="s">
        <v>23</v>
      </c>
      <c r="J10" s="107">
        <v>0</v>
      </c>
      <c r="K10" s="105" t="str">
        <f t="shared" si="1"/>
        <v>○</v>
      </c>
      <c r="L10" s="106">
        <v>3</v>
      </c>
      <c r="M10" s="106" t="s">
        <v>23</v>
      </c>
      <c r="N10" s="107">
        <v>0</v>
      </c>
      <c r="O10" s="105" t="str">
        <f t="shared" si="2"/>
        <v/>
      </c>
      <c r="P10" s="106"/>
      <c r="Q10" s="106"/>
      <c r="R10" s="107"/>
      <c r="S10" s="105" t="str">
        <f t="shared" si="3"/>
        <v>○</v>
      </c>
      <c r="T10" s="106">
        <v>4</v>
      </c>
      <c r="U10" s="106" t="s">
        <v>23</v>
      </c>
      <c r="V10" s="107">
        <v>3</v>
      </c>
      <c r="W10" s="105" t="str">
        <f t="shared" si="4"/>
        <v>△</v>
      </c>
      <c r="X10" s="106">
        <v>1</v>
      </c>
      <c r="Y10" s="106" t="s">
        <v>23</v>
      </c>
      <c r="Z10" s="107">
        <v>1</v>
      </c>
      <c r="AA10" s="105" t="str">
        <f t="shared" si="5"/>
        <v>△</v>
      </c>
      <c r="AB10" s="106">
        <v>1</v>
      </c>
      <c r="AC10" s="106" t="s">
        <v>23</v>
      </c>
      <c r="AD10" s="107">
        <v>1</v>
      </c>
      <c r="AE10" s="105" t="str">
        <f t="shared" si="6"/>
        <v>●</v>
      </c>
      <c r="AF10" s="106">
        <v>0</v>
      </c>
      <c r="AG10" s="106" t="s">
        <v>23</v>
      </c>
      <c r="AH10" s="108">
        <v>1</v>
      </c>
      <c r="AI10" s="356">
        <f>COUNTIF(C10:AH11,"○")*3+COUNTIF(C10:AH11,"△")</f>
        <v>12</v>
      </c>
      <c r="AJ10" s="358">
        <f>D10+H10+L10+P10+T10+X10+AB10+AF10+D11+H11+L11+P11+T11+X11+AB11+AF11</f>
        <v>15</v>
      </c>
      <c r="AK10" s="360">
        <f>-(F10+J10+N10+R10+V10+Z10+AD10+AH10+F11+J11+N11+R11+V11+Z11+AD11+AH11)</f>
        <v>-43</v>
      </c>
      <c r="AL10" s="360">
        <f>AJ10+AK10</f>
        <v>-28</v>
      </c>
      <c r="AM10" s="350">
        <f>RANK(AI10,$AI$4:$AI$19,0)</f>
        <v>8</v>
      </c>
    </row>
    <row r="11" spans="1:39" ht="22.5" customHeight="1">
      <c r="A11" s="371" t="e">
        <v>#REF!</v>
      </c>
      <c r="B11" s="372" t="e">
        <v>#REF!</v>
      </c>
      <c r="C11" s="113" t="str">
        <f t="shared" si="7"/>
        <v>●</v>
      </c>
      <c r="D11" s="110">
        <v>0</v>
      </c>
      <c r="E11" s="111" t="s">
        <v>23</v>
      </c>
      <c r="F11" s="112">
        <v>6</v>
      </c>
      <c r="G11" s="113" t="str">
        <f t="shared" si="0"/>
        <v>●</v>
      </c>
      <c r="H11" s="110">
        <v>0</v>
      </c>
      <c r="I11" s="111" t="s">
        <v>23</v>
      </c>
      <c r="J11" s="112">
        <v>3</v>
      </c>
      <c r="K11" s="113" t="str">
        <f t="shared" si="1"/>
        <v>●</v>
      </c>
      <c r="L11" s="110">
        <v>1</v>
      </c>
      <c r="M11" s="111" t="s">
        <v>23</v>
      </c>
      <c r="N11" s="112">
        <v>4</v>
      </c>
      <c r="O11" s="113" t="str">
        <f t="shared" si="2"/>
        <v/>
      </c>
      <c r="P11" s="110"/>
      <c r="Q11" s="111"/>
      <c r="R11" s="112"/>
      <c r="S11" s="113" t="str">
        <f t="shared" si="3"/>
        <v>●</v>
      </c>
      <c r="T11" s="110">
        <v>2</v>
      </c>
      <c r="U11" s="111" t="s">
        <v>23</v>
      </c>
      <c r="V11" s="112">
        <v>6</v>
      </c>
      <c r="W11" s="113" t="str">
        <f t="shared" si="4"/>
        <v>●</v>
      </c>
      <c r="X11" s="110">
        <v>1</v>
      </c>
      <c r="Y11" s="111" t="s">
        <v>23</v>
      </c>
      <c r="Z11" s="112">
        <v>3</v>
      </c>
      <c r="AA11" s="113" t="str">
        <f t="shared" si="5"/>
        <v>●</v>
      </c>
      <c r="AB11" s="110">
        <v>0</v>
      </c>
      <c r="AC11" s="111" t="s">
        <v>23</v>
      </c>
      <c r="AD11" s="112">
        <v>11</v>
      </c>
      <c r="AE11" s="113" t="str">
        <f t="shared" si="6"/>
        <v>●</v>
      </c>
      <c r="AF11" s="110">
        <v>0</v>
      </c>
      <c r="AG11" s="111" t="s">
        <v>23</v>
      </c>
      <c r="AH11" s="114">
        <v>3</v>
      </c>
      <c r="AI11" s="373"/>
      <c r="AJ11" s="368"/>
      <c r="AK11" s="362"/>
      <c r="AL11" s="362"/>
      <c r="AM11" s="363"/>
    </row>
    <row r="12" spans="1:39" ht="22.5" customHeight="1">
      <c r="A12" s="369" t="s">
        <v>97</v>
      </c>
      <c r="B12" s="370" t="e">
        <v>#REF!</v>
      </c>
      <c r="C12" s="105" t="str">
        <f t="shared" si="7"/>
        <v>○</v>
      </c>
      <c r="D12" s="106">
        <v>2</v>
      </c>
      <c r="E12" s="106" t="s">
        <v>23</v>
      </c>
      <c r="F12" s="107">
        <v>0</v>
      </c>
      <c r="G12" s="105" t="str">
        <f t="shared" si="0"/>
        <v>●</v>
      </c>
      <c r="H12" s="106">
        <v>0</v>
      </c>
      <c r="I12" s="106" t="s">
        <v>23</v>
      </c>
      <c r="J12" s="107">
        <v>1</v>
      </c>
      <c r="K12" s="105" t="str">
        <f t="shared" si="1"/>
        <v>●</v>
      </c>
      <c r="L12" s="106">
        <v>1</v>
      </c>
      <c r="M12" s="106" t="s">
        <v>23</v>
      </c>
      <c r="N12" s="107">
        <v>3</v>
      </c>
      <c r="O12" s="105" t="str">
        <f t="shared" si="2"/>
        <v>●</v>
      </c>
      <c r="P12" s="106">
        <v>3</v>
      </c>
      <c r="Q12" s="106" t="s">
        <v>23</v>
      </c>
      <c r="R12" s="107">
        <v>4</v>
      </c>
      <c r="S12" s="105" t="str">
        <f t="shared" si="3"/>
        <v/>
      </c>
      <c r="T12" s="106"/>
      <c r="U12" s="106"/>
      <c r="V12" s="107"/>
      <c r="W12" s="105" t="str">
        <f t="shared" si="4"/>
        <v>●</v>
      </c>
      <c r="X12" s="106">
        <v>1</v>
      </c>
      <c r="Y12" s="106" t="s">
        <v>23</v>
      </c>
      <c r="Z12" s="107">
        <v>2</v>
      </c>
      <c r="AA12" s="105" t="str">
        <f t="shared" si="5"/>
        <v>○</v>
      </c>
      <c r="AB12" s="106">
        <v>4</v>
      </c>
      <c r="AC12" s="106" t="s">
        <v>23</v>
      </c>
      <c r="AD12" s="107">
        <v>0</v>
      </c>
      <c r="AE12" s="105" t="str">
        <f t="shared" si="6"/>
        <v>●</v>
      </c>
      <c r="AF12" s="106">
        <v>0</v>
      </c>
      <c r="AG12" s="106" t="s">
        <v>23</v>
      </c>
      <c r="AH12" s="108">
        <v>4</v>
      </c>
      <c r="AI12" s="356">
        <f>COUNTIF(C12:AH13,"○")*3+COUNTIF(C12:AH13,"△")</f>
        <v>17</v>
      </c>
      <c r="AJ12" s="358">
        <f>D12+H12+L12+P12+T12+X12+AB12+AF12+D13+H13+L13+P13+T13+X13+AB13+AF13</f>
        <v>34</v>
      </c>
      <c r="AK12" s="360">
        <f>-(F12+J12+N12+R12+V12+Z12+AD12+AH12+F13+J13+N13+R13+V13+Z13+AD13+AH13)</f>
        <v>-32</v>
      </c>
      <c r="AL12" s="360">
        <f>AJ12+AK12</f>
        <v>2</v>
      </c>
      <c r="AM12" s="350">
        <f>RANK(AI12,$AI$4:$AI$19,0)</f>
        <v>6</v>
      </c>
    </row>
    <row r="13" spans="1:39" ht="22.5" customHeight="1">
      <c r="A13" s="371" t="e">
        <v>#REF!</v>
      </c>
      <c r="B13" s="372" t="e">
        <v>#REF!</v>
      </c>
      <c r="C13" s="113" t="str">
        <f t="shared" si="7"/>
        <v>●</v>
      </c>
      <c r="D13" s="110">
        <v>1</v>
      </c>
      <c r="E13" s="111" t="s">
        <v>23</v>
      </c>
      <c r="F13" s="112">
        <v>2</v>
      </c>
      <c r="G13" s="113" t="str">
        <f t="shared" si="0"/>
        <v>△</v>
      </c>
      <c r="H13" s="110">
        <v>4</v>
      </c>
      <c r="I13" s="111" t="s">
        <v>23</v>
      </c>
      <c r="J13" s="112">
        <v>4</v>
      </c>
      <c r="K13" s="113" t="str">
        <f t="shared" si="1"/>
        <v>○</v>
      </c>
      <c r="L13" s="110">
        <v>4</v>
      </c>
      <c r="M13" s="111" t="s">
        <v>23</v>
      </c>
      <c r="N13" s="112">
        <v>2</v>
      </c>
      <c r="O13" s="113" t="str">
        <f t="shared" si="2"/>
        <v>○</v>
      </c>
      <c r="P13" s="110">
        <v>6</v>
      </c>
      <c r="Q13" s="111" t="s">
        <v>23</v>
      </c>
      <c r="R13" s="112">
        <v>2</v>
      </c>
      <c r="S13" s="113" t="str">
        <f t="shared" si="3"/>
        <v/>
      </c>
      <c r="T13" s="110"/>
      <c r="U13" s="111"/>
      <c r="V13" s="112"/>
      <c r="W13" s="113" t="str">
        <f t="shared" si="4"/>
        <v>○</v>
      </c>
      <c r="X13" s="110">
        <v>4</v>
      </c>
      <c r="Y13" s="111" t="s">
        <v>23</v>
      </c>
      <c r="Z13" s="112">
        <v>0</v>
      </c>
      <c r="AA13" s="113" t="str">
        <f t="shared" si="5"/>
        <v>●</v>
      </c>
      <c r="AB13" s="110">
        <v>2</v>
      </c>
      <c r="AC13" s="111" t="s">
        <v>23</v>
      </c>
      <c r="AD13" s="112">
        <v>6</v>
      </c>
      <c r="AE13" s="113" t="str">
        <f t="shared" si="6"/>
        <v>△</v>
      </c>
      <c r="AF13" s="110">
        <v>2</v>
      </c>
      <c r="AG13" s="111" t="s">
        <v>23</v>
      </c>
      <c r="AH13" s="114">
        <v>2</v>
      </c>
      <c r="AI13" s="373"/>
      <c r="AJ13" s="368"/>
      <c r="AK13" s="362"/>
      <c r="AL13" s="362"/>
      <c r="AM13" s="363"/>
    </row>
    <row r="14" spans="1:39" ht="22.5" customHeight="1">
      <c r="A14" s="369" t="s">
        <v>57</v>
      </c>
      <c r="B14" s="370" t="e">
        <v>#REF!</v>
      </c>
      <c r="C14" s="105" t="str">
        <f t="shared" si="7"/>
        <v>○</v>
      </c>
      <c r="D14" s="106">
        <v>3</v>
      </c>
      <c r="E14" s="106" t="s">
        <v>23</v>
      </c>
      <c r="F14" s="107">
        <v>1</v>
      </c>
      <c r="G14" s="105" t="str">
        <f t="shared" si="0"/>
        <v>○</v>
      </c>
      <c r="H14" s="106">
        <v>2</v>
      </c>
      <c r="I14" s="106" t="s">
        <v>23</v>
      </c>
      <c r="J14" s="107">
        <v>0</v>
      </c>
      <c r="K14" s="105" t="str">
        <f t="shared" si="1"/>
        <v>○</v>
      </c>
      <c r="L14" s="106">
        <v>5</v>
      </c>
      <c r="M14" s="106" t="s">
        <v>23</v>
      </c>
      <c r="N14" s="107">
        <v>0</v>
      </c>
      <c r="O14" s="105" t="str">
        <f t="shared" si="2"/>
        <v>△</v>
      </c>
      <c r="P14" s="106">
        <v>1</v>
      </c>
      <c r="Q14" s="106" t="s">
        <v>23</v>
      </c>
      <c r="R14" s="107">
        <v>1</v>
      </c>
      <c r="S14" s="105" t="str">
        <f t="shared" si="3"/>
        <v>○</v>
      </c>
      <c r="T14" s="106">
        <v>2</v>
      </c>
      <c r="U14" s="106" t="s">
        <v>23</v>
      </c>
      <c r="V14" s="107">
        <v>1</v>
      </c>
      <c r="W14" s="105" t="str">
        <f t="shared" si="4"/>
        <v/>
      </c>
      <c r="X14" s="106"/>
      <c r="Y14" s="106"/>
      <c r="Z14" s="107"/>
      <c r="AA14" s="105" t="str">
        <f t="shared" si="5"/>
        <v>○</v>
      </c>
      <c r="AB14" s="106">
        <v>1</v>
      </c>
      <c r="AC14" s="106" t="s">
        <v>23</v>
      </c>
      <c r="AD14" s="107">
        <v>0</v>
      </c>
      <c r="AE14" s="105" t="str">
        <f t="shared" si="6"/>
        <v>○</v>
      </c>
      <c r="AF14" s="106">
        <v>3</v>
      </c>
      <c r="AG14" s="106" t="s">
        <v>23</v>
      </c>
      <c r="AH14" s="108">
        <v>0</v>
      </c>
      <c r="AI14" s="356">
        <f>COUNTIF(C14:AH15,"○")*3+COUNTIF(C14:AH15,"△")</f>
        <v>22</v>
      </c>
      <c r="AJ14" s="358">
        <f>D14+H14+L14+P14+T14+X14+AB14+AF14+D15+H15+L15+P15+T15+X15+AB15+AF15</f>
        <v>22</v>
      </c>
      <c r="AK14" s="360">
        <f>-(F14+J14+N14+R14+V14+Z14+AD14+AH14+F15+J15+N15+R15+V15+Z15+AD15+AH15)</f>
        <v>-48</v>
      </c>
      <c r="AL14" s="360">
        <f>AJ14+AK14</f>
        <v>-26</v>
      </c>
      <c r="AM14" s="350">
        <f>RANK(AI14,$AI$4:$AI$19,0)</f>
        <v>4</v>
      </c>
    </row>
    <row r="15" spans="1:39" ht="22.5" customHeight="1">
      <c r="A15" s="371" t="e">
        <v>#REF!</v>
      </c>
      <c r="B15" s="372" t="e">
        <v>#REF!</v>
      </c>
      <c r="C15" s="113" t="str">
        <f t="shared" si="7"/>
        <v>●</v>
      </c>
      <c r="D15" s="110">
        <v>1</v>
      </c>
      <c r="E15" s="111" t="s">
        <v>23</v>
      </c>
      <c r="F15" s="112">
        <v>8</v>
      </c>
      <c r="G15" s="113" t="str">
        <f t="shared" si="0"/>
        <v>●</v>
      </c>
      <c r="H15" s="110">
        <v>0</v>
      </c>
      <c r="I15" s="111" t="s">
        <v>23</v>
      </c>
      <c r="J15" s="112">
        <v>8</v>
      </c>
      <c r="K15" s="113" t="str">
        <f t="shared" si="1"/>
        <v>●</v>
      </c>
      <c r="L15" s="110">
        <v>1</v>
      </c>
      <c r="M15" s="111" t="s">
        <v>23</v>
      </c>
      <c r="N15" s="112">
        <v>8</v>
      </c>
      <c r="O15" s="113" t="str">
        <f t="shared" si="2"/>
        <v>○</v>
      </c>
      <c r="P15" s="110">
        <v>3</v>
      </c>
      <c r="Q15" s="111" t="s">
        <v>23</v>
      </c>
      <c r="R15" s="112">
        <v>1</v>
      </c>
      <c r="S15" s="113" t="str">
        <f t="shared" si="3"/>
        <v>●</v>
      </c>
      <c r="T15" s="110">
        <v>0</v>
      </c>
      <c r="U15" s="111" t="s">
        <v>23</v>
      </c>
      <c r="V15" s="112">
        <v>4</v>
      </c>
      <c r="W15" s="113" t="str">
        <f t="shared" si="4"/>
        <v/>
      </c>
      <c r="X15" s="110"/>
      <c r="Y15" s="111"/>
      <c r="Z15" s="112"/>
      <c r="AA15" s="113" t="str">
        <f t="shared" si="5"/>
        <v>●</v>
      </c>
      <c r="AB15" s="110">
        <v>0</v>
      </c>
      <c r="AC15" s="111" t="s">
        <v>23</v>
      </c>
      <c r="AD15" s="112">
        <v>10</v>
      </c>
      <c r="AE15" s="113" t="str">
        <f t="shared" si="6"/>
        <v>●</v>
      </c>
      <c r="AF15" s="110">
        <v>0</v>
      </c>
      <c r="AG15" s="111" t="s">
        <v>23</v>
      </c>
      <c r="AH15" s="114">
        <v>6</v>
      </c>
      <c r="AI15" s="373"/>
      <c r="AJ15" s="368"/>
      <c r="AK15" s="362"/>
      <c r="AL15" s="362"/>
      <c r="AM15" s="363"/>
    </row>
    <row r="16" spans="1:39" ht="22.5" customHeight="1">
      <c r="A16" s="369" t="s">
        <v>98</v>
      </c>
      <c r="B16" s="370" t="e">
        <v>#REF!</v>
      </c>
      <c r="C16" s="105" t="str">
        <f t="shared" si="7"/>
        <v>△</v>
      </c>
      <c r="D16" s="106">
        <v>1</v>
      </c>
      <c r="E16" s="106" t="s">
        <v>23</v>
      </c>
      <c r="F16" s="107">
        <v>1</v>
      </c>
      <c r="G16" s="105" t="str">
        <f t="shared" si="0"/>
        <v>△</v>
      </c>
      <c r="H16" s="106">
        <v>0</v>
      </c>
      <c r="I16" s="106" t="s">
        <v>23</v>
      </c>
      <c r="J16" s="107">
        <v>0</v>
      </c>
      <c r="K16" s="105" t="str">
        <f t="shared" si="1"/>
        <v>●</v>
      </c>
      <c r="L16" s="106">
        <v>0</v>
      </c>
      <c r="M16" s="106" t="s">
        <v>23</v>
      </c>
      <c r="N16" s="107">
        <v>2</v>
      </c>
      <c r="O16" s="105" t="str">
        <f t="shared" si="2"/>
        <v>△</v>
      </c>
      <c r="P16" s="106">
        <v>1</v>
      </c>
      <c r="Q16" s="106" t="s">
        <v>23</v>
      </c>
      <c r="R16" s="107">
        <v>1</v>
      </c>
      <c r="S16" s="105" t="str">
        <f t="shared" si="3"/>
        <v>●</v>
      </c>
      <c r="T16" s="106">
        <v>0</v>
      </c>
      <c r="U16" s="106" t="s">
        <v>23</v>
      </c>
      <c r="V16" s="107">
        <v>4</v>
      </c>
      <c r="W16" s="105" t="str">
        <f t="shared" si="4"/>
        <v>●</v>
      </c>
      <c r="X16" s="106">
        <v>0</v>
      </c>
      <c r="Y16" s="106" t="s">
        <v>23</v>
      </c>
      <c r="Z16" s="107">
        <v>1</v>
      </c>
      <c r="AA16" s="105" t="str">
        <f t="shared" si="5"/>
        <v/>
      </c>
      <c r="AB16" s="106"/>
      <c r="AC16" s="106"/>
      <c r="AD16" s="107"/>
      <c r="AE16" s="105" t="str">
        <f t="shared" si="6"/>
        <v>●</v>
      </c>
      <c r="AF16" s="106">
        <v>2</v>
      </c>
      <c r="AG16" s="106" t="s">
        <v>23</v>
      </c>
      <c r="AH16" s="108">
        <v>6</v>
      </c>
      <c r="AI16" s="356">
        <f>COUNTIF(C16:AH17,"○")*3+COUNTIF(C16:AH17,"△")</f>
        <v>24</v>
      </c>
      <c r="AJ16" s="358">
        <f>D16+H16+L16+P16+T16+X16+AB16+AF16+D17+H17+L17+P17+T17+X17+AB17+AF17</f>
        <v>49</v>
      </c>
      <c r="AK16" s="360">
        <f>-(F16+J16+N16+R16+V16+Z16+AD16+AH16+F17+J17+N17+R17+V17+Z17+AD17+AH17)</f>
        <v>-21</v>
      </c>
      <c r="AL16" s="360">
        <f>AJ16+AK16</f>
        <v>28</v>
      </c>
      <c r="AM16" s="350">
        <f>RANK(AI16,$AI$4:$AI$19,0)</f>
        <v>2</v>
      </c>
    </row>
    <row r="17" spans="1:39" ht="22.5" customHeight="1">
      <c r="A17" s="371" t="e">
        <v>#REF!</v>
      </c>
      <c r="B17" s="372" t="e">
        <v>#REF!</v>
      </c>
      <c r="C17" s="113" t="str">
        <f t="shared" si="7"/>
        <v>○</v>
      </c>
      <c r="D17" s="110">
        <v>6</v>
      </c>
      <c r="E17" s="111" t="s">
        <v>23</v>
      </c>
      <c r="F17" s="112">
        <v>2</v>
      </c>
      <c r="G17" s="113" t="str">
        <f t="shared" si="0"/>
        <v>○</v>
      </c>
      <c r="H17" s="110">
        <v>4</v>
      </c>
      <c r="I17" s="111" t="s">
        <v>23</v>
      </c>
      <c r="J17" s="112">
        <v>0</v>
      </c>
      <c r="K17" s="113" t="str">
        <f t="shared" si="1"/>
        <v>○</v>
      </c>
      <c r="L17" s="110">
        <v>4</v>
      </c>
      <c r="M17" s="111" t="s">
        <v>23</v>
      </c>
      <c r="N17" s="112">
        <v>1</v>
      </c>
      <c r="O17" s="113" t="str">
        <f t="shared" si="2"/>
        <v>○</v>
      </c>
      <c r="P17" s="110">
        <v>11</v>
      </c>
      <c r="Q17" s="111" t="s">
        <v>23</v>
      </c>
      <c r="R17" s="112">
        <v>0</v>
      </c>
      <c r="S17" s="113" t="str">
        <f t="shared" si="3"/>
        <v>○</v>
      </c>
      <c r="T17" s="110">
        <v>6</v>
      </c>
      <c r="U17" s="111" t="s">
        <v>23</v>
      </c>
      <c r="V17" s="112">
        <v>2</v>
      </c>
      <c r="W17" s="113" t="str">
        <f t="shared" si="4"/>
        <v>○</v>
      </c>
      <c r="X17" s="110">
        <v>10</v>
      </c>
      <c r="Y17" s="111" t="s">
        <v>23</v>
      </c>
      <c r="Z17" s="112">
        <v>0</v>
      </c>
      <c r="AA17" s="113" t="str">
        <f t="shared" si="5"/>
        <v/>
      </c>
      <c r="AB17" s="110"/>
      <c r="AC17" s="111"/>
      <c r="AD17" s="112"/>
      <c r="AE17" s="113" t="str">
        <f t="shared" si="6"/>
        <v>○</v>
      </c>
      <c r="AF17" s="110">
        <v>4</v>
      </c>
      <c r="AG17" s="111" t="s">
        <v>23</v>
      </c>
      <c r="AH17" s="114">
        <v>1</v>
      </c>
      <c r="AI17" s="373"/>
      <c r="AJ17" s="368"/>
      <c r="AK17" s="362"/>
      <c r="AL17" s="362"/>
      <c r="AM17" s="363"/>
    </row>
    <row r="18" spans="1:39" ht="22.5" customHeight="1">
      <c r="A18" s="352" t="s">
        <v>58</v>
      </c>
      <c r="B18" s="353" t="e">
        <v>#REF!</v>
      </c>
      <c r="C18" s="105" t="str">
        <f t="shared" si="7"/>
        <v>●</v>
      </c>
      <c r="D18" s="106">
        <v>1</v>
      </c>
      <c r="E18" s="106" t="s">
        <v>23</v>
      </c>
      <c r="F18" s="107">
        <v>3</v>
      </c>
      <c r="G18" s="105" t="str">
        <f t="shared" si="0"/>
        <v>●</v>
      </c>
      <c r="H18" s="106">
        <v>2</v>
      </c>
      <c r="I18" s="106" t="s">
        <v>23</v>
      </c>
      <c r="J18" s="107">
        <v>3</v>
      </c>
      <c r="K18" s="105" t="str">
        <f t="shared" si="1"/>
        <v>●</v>
      </c>
      <c r="L18" s="106">
        <v>0</v>
      </c>
      <c r="M18" s="106" t="s">
        <v>23</v>
      </c>
      <c r="N18" s="107">
        <v>4</v>
      </c>
      <c r="O18" s="105" t="str">
        <f t="shared" si="2"/>
        <v>○</v>
      </c>
      <c r="P18" s="106">
        <v>1</v>
      </c>
      <c r="Q18" s="106" t="s">
        <v>23</v>
      </c>
      <c r="R18" s="107">
        <v>0</v>
      </c>
      <c r="S18" s="105" t="str">
        <f t="shared" si="3"/>
        <v>○</v>
      </c>
      <c r="T18" s="106">
        <v>4</v>
      </c>
      <c r="U18" s="106" t="s">
        <v>23</v>
      </c>
      <c r="V18" s="107">
        <v>0</v>
      </c>
      <c r="W18" s="105" t="str">
        <f t="shared" si="4"/>
        <v>●</v>
      </c>
      <c r="X18" s="106">
        <v>0</v>
      </c>
      <c r="Y18" s="106" t="s">
        <v>23</v>
      </c>
      <c r="Z18" s="107">
        <v>3</v>
      </c>
      <c r="AA18" s="105" t="str">
        <f t="shared" si="5"/>
        <v>○</v>
      </c>
      <c r="AB18" s="106">
        <v>6</v>
      </c>
      <c r="AC18" s="106" t="s">
        <v>23</v>
      </c>
      <c r="AD18" s="107">
        <v>2</v>
      </c>
      <c r="AE18" s="105" t="str">
        <f t="shared" si="6"/>
        <v/>
      </c>
      <c r="AF18" s="106"/>
      <c r="AG18" s="106"/>
      <c r="AH18" s="108"/>
      <c r="AI18" s="356">
        <f>COUNTIF(C18:AH19,"○")*3+COUNTIF(C18:AH19,"△")</f>
        <v>17</v>
      </c>
      <c r="AJ18" s="358">
        <f>D18+H18+L18+P18+T18+X18+AB18+AF18+D19+H19+L19+P19+T19+X19+AB19+AF19</f>
        <v>28</v>
      </c>
      <c r="AK18" s="360">
        <f>-(F18+J18+N18+R18+V18+Z18+AD18+AH18+F19+J19+N19+R19+V19+Z19+AD19+AH19)</f>
        <v>-33</v>
      </c>
      <c r="AL18" s="360">
        <f>AJ18+AK18</f>
        <v>-5</v>
      </c>
      <c r="AM18" s="350">
        <v>7</v>
      </c>
    </row>
    <row r="19" spans="1:39" ht="22.5" customHeight="1" thickBot="1">
      <c r="A19" s="354" t="e">
        <v>#REF!</v>
      </c>
      <c r="B19" s="355" t="e">
        <v>#REF!</v>
      </c>
      <c r="C19" s="115" t="str">
        <f t="shared" si="7"/>
        <v>●</v>
      </c>
      <c r="D19" s="116">
        <v>0</v>
      </c>
      <c r="E19" s="117" t="s">
        <v>23</v>
      </c>
      <c r="F19" s="117">
        <v>3</v>
      </c>
      <c r="G19" s="115" t="str">
        <f t="shared" si="0"/>
        <v>●</v>
      </c>
      <c r="H19" s="116">
        <v>1</v>
      </c>
      <c r="I19" s="117" t="s">
        <v>23</v>
      </c>
      <c r="J19" s="117">
        <v>8</v>
      </c>
      <c r="K19" s="115" t="str">
        <f t="shared" si="1"/>
        <v>△</v>
      </c>
      <c r="L19" s="116">
        <v>1</v>
      </c>
      <c r="M19" s="117" t="s">
        <v>23</v>
      </c>
      <c r="N19" s="117">
        <v>1</v>
      </c>
      <c r="O19" s="115" t="str">
        <f t="shared" si="2"/>
        <v>○</v>
      </c>
      <c r="P19" s="116">
        <v>3</v>
      </c>
      <c r="Q19" s="117" t="s">
        <v>23</v>
      </c>
      <c r="R19" s="117">
        <v>0</v>
      </c>
      <c r="S19" s="115" t="str">
        <f t="shared" si="3"/>
        <v>△</v>
      </c>
      <c r="T19" s="116">
        <v>2</v>
      </c>
      <c r="U19" s="117" t="s">
        <v>23</v>
      </c>
      <c r="V19" s="117">
        <v>2</v>
      </c>
      <c r="W19" s="115" t="str">
        <f t="shared" si="4"/>
        <v>○</v>
      </c>
      <c r="X19" s="116">
        <v>6</v>
      </c>
      <c r="Y19" s="117" t="s">
        <v>23</v>
      </c>
      <c r="Z19" s="117">
        <v>0</v>
      </c>
      <c r="AA19" s="115" t="str">
        <f t="shared" si="5"/>
        <v>●</v>
      </c>
      <c r="AB19" s="116">
        <v>1</v>
      </c>
      <c r="AC19" s="117" t="s">
        <v>23</v>
      </c>
      <c r="AD19" s="117">
        <v>4</v>
      </c>
      <c r="AE19" s="115" t="str">
        <f t="shared" si="6"/>
        <v/>
      </c>
      <c r="AF19" s="116"/>
      <c r="AG19" s="117"/>
      <c r="AH19" s="118"/>
      <c r="AI19" s="357"/>
      <c r="AJ19" s="359"/>
      <c r="AK19" s="361"/>
      <c r="AL19" s="361"/>
      <c r="AM19" s="351"/>
    </row>
    <row r="20" spans="1:39">
      <c r="A20" s="64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4"/>
      <c r="AJ20" s="65"/>
      <c r="AK20" s="65"/>
      <c r="AL20" s="65"/>
      <c r="AM20" s="66"/>
    </row>
    <row r="21" spans="1:39">
      <c r="A21" s="64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4"/>
      <c r="AJ21" s="65"/>
      <c r="AK21" s="65"/>
      <c r="AL21" s="65"/>
      <c r="AM21" s="66"/>
    </row>
  </sheetData>
  <mergeCells count="62">
    <mergeCell ref="A1:AM1"/>
    <mergeCell ref="C2:F3"/>
    <mergeCell ref="G2:J3"/>
    <mergeCell ref="K2:N3"/>
    <mergeCell ref="O2:R3"/>
    <mergeCell ref="S2:V3"/>
    <mergeCell ref="W2:Z3"/>
    <mergeCell ref="AA2:AD3"/>
    <mergeCell ref="AI2:AI3"/>
    <mergeCell ref="AJ2:AJ3"/>
    <mergeCell ref="AE2:AH3"/>
    <mergeCell ref="AJ4:AJ5"/>
    <mergeCell ref="A6:B7"/>
    <mergeCell ref="AI6:AI7"/>
    <mergeCell ref="AJ6:AJ7"/>
    <mergeCell ref="A4:B5"/>
    <mergeCell ref="AI4:AI5"/>
    <mergeCell ref="AJ8:AJ9"/>
    <mergeCell ref="A10:B11"/>
    <mergeCell ref="AI10:AI11"/>
    <mergeCell ref="AJ10:AJ11"/>
    <mergeCell ref="A8:B9"/>
    <mergeCell ref="AI8:AI9"/>
    <mergeCell ref="AJ16:AJ17"/>
    <mergeCell ref="A16:B17"/>
    <mergeCell ref="AI16:AI17"/>
    <mergeCell ref="AJ12:AJ13"/>
    <mergeCell ref="A14:B15"/>
    <mergeCell ref="AI14:AI15"/>
    <mergeCell ref="AJ14:AJ15"/>
    <mergeCell ref="A12:B13"/>
    <mergeCell ref="AI12:AI13"/>
    <mergeCell ref="AK4:AK5"/>
    <mergeCell ref="AL4:AL5"/>
    <mergeCell ref="AM4:AM5"/>
    <mergeCell ref="AK2:AK3"/>
    <mergeCell ref="AL2:AL3"/>
    <mergeCell ref="AM2:AM3"/>
    <mergeCell ref="AK8:AK9"/>
    <mergeCell ref="AL8:AL9"/>
    <mergeCell ref="AM8:AM9"/>
    <mergeCell ref="AK6:AK7"/>
    <mergeCell ref="AL6:AL7"/>
    <mergeCell ref="AM6:AM7"/>
    <mergeCell ref="AK12:AK13"/>
    <mergeCell ref="AL12:AL13"/>
    <mergeCell ref="AM12:AM13"/>
    <mergeCell ref="AK10:AK11"/>
    <mergeCell ref="AL10:AL11"/>
    <mergeCell ref="AM10:AM11"/>
    <mergeCell ref="AK16:AK17"/>
    <mergeCell ref="AL16:AL17"/>
    <mergeCell ref="AM16:AM17"/>
    <mergeCell ref="AK14:AK15"/>
    <mergeCell ref="AL14:AL15"/>
    <mergeCell ref="AM14:AM15"/>
    <mergeCell ref="AM18:AM19"/>
    <mergeCell ref="A18:B19"/>
    <mergeCell ref="AI18:AI19"/>
    <mergeCell ref="AJ18:AJ19"/>
    <mergeCell ref="AK18:AK19"/>
    <mergeCell ref="AL18:AL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view="pageBreakPreview" topLeftCell="C1" zoomScale="60" zoomScaleNormal="80" workbookViewId="0">
      <selection activeCell="AL16" sqref="AL16:AL17"/>
    </sheetView>
  </sheetViews>
  <sheetFormatPr defaultColWidth="2.625" defaultRowHeight="13.5"/>
  <cols>
    <col min="1" max="1" width="14.625" style="32" customWidth="1"/>
    <col min="2" max="2" width="16.375" style="32" customWidth="1"/>
    <col min="3" max="34" width="2.625" style="32"/>
    <col min="35" max="39" width="7.75" style="32" customWidth="1"/>
    <col min="40" max="16384" width="2.625" style="32"/>
  </cols>
  <sheetData>
    <row r="1" spans="1:39" ht="33" thickBot="1">
      <c r="A1" s="378" t="s">
        <v>80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</row>
    <row r="2" spans="1:39" ht="27" customHeight="1">
      <c r="A2" s="97"/>
      <c r="B2" s="98" t="s">
        <v>11</v>
      </c>
      <c r="C2" s="380" t="str">
        <f>A4</f>
        <v>成和中</v>
      </c>
      <c r="D2" s="381"/>
      <c r="E2" s="381"/>
      <c r="F2" s="396"/>
      <c r="G2" s="380" t="str">
        <f>A6</f>
        <v>足羽一中</v>
      </c>
      <c r="H2" s="381"/>
      <c r="I2" s="381"/>
      <c r="J2" s="381"/>
      <c r="K2" s="380" t="str">
        <f>A8</f>
        <v>武生FCⅡ</v>
      </c>
      <c r="L2" s="381"/>
      <c r="M2" s="381"/>
      <c r="N2" s="381"/>
      <c r="O2" s="380" t="str">
        <f>A10</f>
        <v>万葉中</v>
      </c>
      <c r="P2" s="381"/>
      <c r="Q2" s="381"/>
      <c r="R2" s="381"/>
      <c r="S2" s="380" t="str">
        <f>A12</f>
        <v>南越中</v>
      </c>
      <c r="T2" s="381"/>
      <c r="U2" s="381"/>
      <c r="V2" s="381"/>
      <c r="W2" s="380" t="str">
        <f>A14</f>
        <v>足羽中</v>
      </c>
      <c r="X2" s="381"/>
      <c r="Y2" s="381"/>
      <c r="Z2" s="381"/>
      <c r="AA2" s="380" t="str">
        <f>A16</f>
        <v>福井ユナイテッド</v>
      </c>
      <c r="AB2" s="381"/>
      <c r="AC2" s="381"/>
      <c r="AD2" s="381"/>
      <c r="AE2" s="380" t="str">
        <f>A18</f>
        <v>勝山南部中</v>
      </c>
      <c r="AF2" s="381"/>
      <c r="AG2" s="381"/>
      <c r="AH2" s="384"/>
      <c r="AI2" s="299" t="s">
        <v>12</v>
      </c>
      <c r="AJ2" s="307" t="s">
        <v>13</v>
      </c>
      <c r="AK2" s="307" t="s">
        <v>14</v>
      </c>
      <c r="AL2" s="309" t="s">
        <v>15</v>
      </c>
      <c r="AM2" s="311" t="s">
        <v>16</v>
      </c>
    </row>
    <row r="3" spans="1:39" ht="27" customHeight="1">
      <c r="A3" s="99" t="s">
        <v>17</v>
      </c>
      <c r="B3" s="100"/>
      <c r="C3" s="382"/>
      <c r="D3" s="383"/>
      <c r="E3" s="383"/>
      <c r="F3" s="397"/>
      <c r="G3" s="382"/>
      <c r="H3" s="383"/>
      <c r="I3" s="383"/>
      <c r="J3" s="383"/>
      <c r="K3" s="382"/>
      <c r="L3" s="383"/>
      <c r="M3" s="383"/>
      <c r="N3" s="383"/>
      <c r="O3" s="382"/>
      <c r="P3" s="383"/>
      <c r="Q3" s="383"/>
      <c r="R3" s="383"/>
      <c r="S3" s="382"/>
      <c r="T3" s="383"/>
      <c r="U3" s="383"/>
      <c r="V3" s="383"/>
      <c r="W3" s="382"/>
      <c r="X3" s="383"/>
      <c r="Y3" s="383"/>
      <c r="Z3" s="383"/>
      <c r="AA3" s="382"/>
      <c r="AB3" s="383"/>
      <c r="AC3" s="383"/>
      <c r="AD3" s="383"/>
      <c r="AE3" s="382"/>
      <c r="AF3" s="383"/>
      <c r="AG3" s="383"/>
      <c r="AH3" s="385"/>
      <c r="AI3" s="300"/>
      <c r="AJ3" s="308"/>
      <c r="AK3" s="308"/>
      <c r="AL3" s="310"/>
      <c r="AM3" s="312"/>
    </row>
    <row r="4" spans="1:39" ht="27" customHeight="1">
      <c r="A4" s="315" t="s">
        <v>4</v>
      </c>
      <c r="B4" s="316"/>
      <c r="C4" s="119"/>
      <c r="D4" s="120"/>
      <c r="E4" s="120"/>
      <c r="F4" s="121"/>
      <c r="G4" s="119" t="str">
        <f t="shared" ref="G4:G19" si="0">IF(H4="","",IF(H4=J4,"△",IF(H4&gt;J4,"○","●")))</f>
        <v>○</v>
      </c>
      <c r="H4" s="120">
        <v>2</v>
      </c>
      <c r="I4" s="120" t="s">
        <v>23</v>
      </c>
      <c r="J4" s="121">
        <v>0</v>
      </c>
      <c r="K4" s="119" t="str">
        <f t="shared" ref="K4:K19" si="1">IF(L4="","",IF(L4=N4,"△",IF(L4&gt;N4,"○","●")))</f>
        <v>△</v>
      </c>
      <c r="L4" s="120">
        <v>1</v>
      </c>
      <c r="M4" s="120" t="s">
        <v>23</v>
      </c>
      <c r="N4" s="121">
        <v>1</v>
      </c>
      <c r="O4" s="119" t="str">
        <f t="shared" ref="O4:O19" si="2">IF(P4="","",IF(P4=R4,"△",IF(P4&gt;R4,"○","●")))</f>
        <v>●</v>
      </c>
      <c r="P4" s="120">
        <v>1</v>
      </c>
      <c r="Q4" s="120" t="s">
        <v>23</v>
      </c>
      <c r="R4" s="121">
        <v>4</v>
      </c>
      <c r="S4" s="119" t="str">
        <f t="shared" ref="S4:S19" si="3">IF(T4="","",IF(T4=V4,"△",IF(T4&gt;V4,"○","●")))</f>
        <v>○</v>
      </c>
      <c r="T4" s="120">
        <v>10</v>
      </c>
      <c r="U4" s="120" t="s">
        <v>23</v>
      </c>
      <c r="V4" s="121">
        <v>0</v>
      </c>
      <c r="W4" s="119" t="str">
        <f t="shared" ref="W4:W19" si="4">IF(X4="","",IF(X4=Z4,"△",IF(X4&gt;Z4,"○","●")))</f>
        <v>○</v>
      </c>
      <c r="X4" s="120">
        <v>4</v>
      </c>
      <c r="Y4" s="120" t="s">
        <v>23</v>
      </c>
      <c r="Z4" s="121">
        <v>0</v>
      </c>
      <c r="AA4" s="119" t="str">
        <f t="shared" ref="AA4:AA19" si="5">IF(AB4="","",IF(AB4=AD4,"△",IF(AB4&gt;AD4,"○","●")))</f>
        <v>○</v>
      </c>
      <c r="AB4" s="120">
        <v>10</v>
      </c>
      <c r="AC4" s="120" t="s">
        <v>23</v>
      </c>
      <c r="AD4" s="121">
        <v>0</v>
      </c>
      <c r="AE4" s="119" t="str">
        <f t="shared" ref="AE4:AE19" si="6">IF(AF4="","",IF(AF4=AH4,"△",IF(AF4&gt;AH4,"○","●")))</f>
        <v>○</v>
      </c>
      <c r="AF4" s="120">
        <v>3</v>
      </c>
      <c r="AG4" s="120" t="s">
        <v>23</v>
      </c>
      <c r="AH4" s="122">
        <v>0</v>
      </c>
      <c r="AI4" s="388">
        <f>COUNTIF(C4:AH5,"○")*3+COUNTIF(C4:AH5,"△")</f>
        <v>25</v>
      </c>
      <c r="AJ4" s="390">
        <f>D4+H4+L4+P4+T4+X4+AB4+AF4+D5+H5+L5+P5+T5+X5+AB5+AF5</f>
        <v>51</v>
      </c>
      <c r="AK4" s="392">
        <f>-(F4+J4+N4+R4+V4+Z4+AD4+AH4+F5+J5+N5+R5+V5+Z5+AD5+AH5)</f>
        <v>-27</v>
      </c>
      <c r="AL4" s="392">
        <f>AJ4+AK4</f>
        <v>24</v>
      </c>
      <c r="AM4" s="394">
        <v>4</v>
      </c>
    </row>
    <row r="5" spans="1:39" ht="27" customHeight="1">
      <c r="A5" s="386"/>
      <c r="B5" s="387"/>
      <c r="C5" s="123"/>
      <c r="D5" s="124"/>
      <c r="E5" s="125"/>
      <c r="F5" s="147"/>
      <c r="G5" s="126" t="str">
        <f t="shared" si="0"/>
        <v>●</v>
      </c>
      <c r="H5" s="124">
        <v>0</v>
      </c>
      <c r="I5" s="125" t="s">
        <v>23</v>
      </c>
      <c r="J5" s="147">
        <v>2</v>
      </c>
      <c r="K5" s="126" t="str">
        <f t="shared" si="1"/>
        <v>●</v>
      </c>
      <c r="L5" s="124">
        <v>1</v>
      </c>
      <c r="M5" s="125" t="s">
        <v>23</v>
      </c>
      <c r="N5" s="147">
        <v>11</v>
      </c>
      <c r="O5" s="127" t="str">
        <f t="shared" si="2"/>
        <v>○</v>
      </c>
      <c r="P5" s="128">
        <v>4</v>
      </c>
      <c r="Q5" s="129" t="s">
        <v>23</v>
      </c>
      <c r="R5" s="148">
        <v>2</v>
      </c>
      <c r="S5" s="126" t="str">
        <f t="shared" si="3"/>
        <v>●</v>
      </c>
      <c r="T5" s="124">
        <v>1</v>
      </c>
      <c r="U5" s="125" t="s">
        <v>23</v>
      </c>
      <c r="V5" s="147">
        <v>2</v>
      </c>
      <c r="W5" s="126" t="str">
        <f t="shared" si="4"/>
        <v>●</v>
      </c>
      <c r="X5" s="124">
        <v>3</v>
      </c>
      <c r="Y5" s="125" t="s">
        <v>23</v>
      </c>
      <c r="Z5" s="147">
        <v>4</v>
      </c>
      <c r="AA5" s="127" t="str">
        <f t="shared" si="5"/>
        <v>○</v>
      </c>
      <c r="AB5" s="128">
        <v>3</v>
      </c>
      <c r="AC5" s="129" t="s">
        <v>23</v>
      </c>
      <c r="AD5" s="148">
        <v>0</v>
      </c>
      <c r="AE5" s="126" t="str">
        <f t="shared" si="6"/>
        <v>○</v>
      </c>
      <c r="AF5" s="124">
        <v>8</v>
      </c>
      <c r="AG5" s="125" t="s">
        <v>23</v>
      </c>
      <c r="AH5" s="130">
        <v>1</v>
      </c>
      <c r="AI5" s="389"/>
      <c r="AJ5" s="391"/>
      <c r="AK5" s="393"/>
      <c r="AL5" s="393"/>
      <c r="AM5" s="395"/>
    </row>
    <row r="6" spans="1:39" ht="27" customHeight="1">
      <c r="A6" s="315" t="s">
        <v>59</v>
      </c>
      <c r="B6" s="316"/>
      <c r="C6" s="119" t="str">
        <f t="shared" ref="C6:C19" si="7">IF(D6="","",IF(D6=F6,"△",IF(D6&gt;F6,"○","●")))</f>
        <v>●</v>
      </c>
      <c r="D6" s="120">
        <v>0</v>
      </c>
      <c r="E6" s="120" t="s">
        <v>23</v>
      </c>
      <c r="F6" s="121">
        <v>2</v>
      </c>
      <c r="G6" s="119" t="str">
        <f t="shared" si="0"/>
        <v/>
      </c>
      <c r="H6" s="120"/>
      <c r="I6" s="120"/>
      <c r="J6" s="121"/>
      <c r="K6" s="119" t="str">
        <f t="shared" si="1"/>
        <v>○</v>
      </c>
      <c r="L6" s="120">
        <v>5</v>
      </c>
      <c r="M6" s="120" t="s">
        <v>23</v>
      </c>
      <c r="N6" s="121">
        <v>3</v>
      </c>
      <c r="O6" s="119" t="str">
        <f t="shared" si="2"/>
        <v>●</v>
      </c>
      <c r="P6" s="120">
        <v>1</v>
      </c>
      <c r="Q6" s="120" t="s">
        <v>23</v>
      </c>
      <c r="R6" s="121">
        <v>2</v>
      </c>
      <c r="S6" s="119" t="str">
        <f t="shared" si="3"/>
        <v>○</v>
      </c>
      <c r="T6" s="120">
        <v>4</v>
      </c>
      <c r="U6" s="120" t="s">
        <v>23</v>
      </c>
      <c r="V6" s="121">
        <v>0</v>
      </c>
      <c r="W6" s="119" t="str">
        <f t="shared" si="4"/>
        <v>○</v>
      </c>
      <c r="X6" s="120">
        <v>4</v>
      </c>
      <c r="Y6" s="120" t="s">
        <v>23</v>
      </c>
      <c r="Z6" s="121">
        <v>1</v>
      </c>
      <c r="AA6" s="119" t="str">
        <f t="shared" si="5"/>
        <v>○</v>
      </c>
      <c r="AB6" s="120">
        <v>3</v>
      </c>
      <c r="AC6" s="120" t="s">
        <v>23</v>
      </c>
      <c r="AD6" s="121">
        <v>1</v>
      </c>
      <c r="AE6" s="119" t="str">
        <f t="shared" si="6"/>
        <v>○</v>
      </c>
      <c r="AF6" s="120">
        <v>6</v>
      </c>
      <c r="AG6" s="120" t="s">
        <v>44</v>
      </c>
      <c r="AH6" s="122">
        <v>2</v>
      </c>
      <c r="AI6" s="388">
        <f>COUNTIF(C6:AH7,"○")*3+COUNTIF(C6:AH7,"△")</f>
        <v>25</v>
      </c>
      <c r="AJ6" s="390">
        <f>D6+H6+L6+P6+T6+X6+AB6+AF6+D7+H7+L7+P7+T7+X7+AB7+AF7</f>
        <v>43</v>
      </c>
      <c r="AK6" s="392">
        <f>-(F6+J6+N6+R6+V6+Z6+AD6+AH6+F7+J7+N7+R7+V7+Z7+AD7+AH7)</f>
        <v>-18</v>
      </c>
      <c r="AL6" s="392">
        <f>AJ6+AK6</f>
        <v>25</v>
      </c>
      <c r="AM6" s="394">
        <f>RANK(AI6,$AI$4:$AI$19,0)</f>
        <v>3</v>
      </c>
    </row>
    <row r="7" spans="1:39" ht="27" customHeight="1">
      <c r="A7" s="317"/>
      <c r="B7" s="318"/>
      <c r="C7" s="126" t="str">
        <f t="shared" si="7"/>
        <v>○</v>
      </c>
      <c r="D7" s="124">
        <v>2</v>
      </c>
      <c r="E7" s="125" t="s">
        <v>23</v>
      </c>
      <c r="F7" s="147">
        <v>0</v>
      </c>
      <c r="G7" s="126" t="str">
        <f t="shared" si="0"/>
        <v/>
      </c>
      <c r="H7" s="124"/>
      <c r="I7" s="125"/>
      <c r="J7" s="147"/>
      <c r="K7" s="126" t="str">
        <f t="shared" si="1"/>
        <v>●</v>
      </c>
      <c r="L7" s="124">
        <v>0</v>
      </c>
      <c r="M7" s="125" t="s">
        <v>23</v>
      </c>
      <c r="N7" s="147">
        <v>2</v>
      </c>
      <c r="O7" s="126" t="str">
        <f t="shared" si="2"/>
        <v>●</v>
      </c>
      <c r="P7" s="124">
        <v>2</v>
      </c>
      <c r="Q7" s="125" t="s">
        <v>23</v>
      </c>
      <c r="R7" s="147">
        <v>3</v>
      </c>
      <c r="S7" s="127" t="str">
        <f t="shared" si="3"/>
        <v>○</v>
      </c>
      <c r="T7" s="128">
        <v>2</v>
      </c>
      <c r="U7" s="129" t="s">
        <v>23</v>
      </c>
      <c r="V7" s="148">
        <v>0</v>
      </c>
      <c r="W7" s="126" t="str">
        <f t="shared" si="4"/>
        <v>●</v>
      </c>
      <c r="X7" s="124">
        <v>1</v>
      </c>
      <c r="Y7" s="125" t="s">
        <v>23</v>
      </c>
      <c r="Z7" s="147">
        <v>2</v>
      </c>
      <c r="AA7" s="126" t="str">
        <f t="shared" si="5"/>
        <v>△</v>
      </c>
      <c r="AB7" s="124">
        <v>0</v>
      </c>
      <c r="AC7" s="125" t="s">
        <v>23</v>
      </c>
      <c r="AD7" s="147">
        <v>0</v>
      </c>
      <c r="AE7" s="126" t="str">
        <f t="shared" si="6"/>
        <v>○</v>
      </c>
      <c r="AF7" s="124">
        <v>13</v>
      </c>
      <c r="AG7" s="125" t="s">
        <v>23</v>
      </c>
      <c r="AH7" s="130">
        <v>0</v>
      </c>
      <c r="AI7" s="389"/>
      <c r="AJ7" s="391"/>
      <c r="AK7" s="393"/>
      <c r="AL7" s="393"/>
      <c r="AM7" s="395"/>
    </row>
    <row r="8" spans="1:39" ht="27" customHeight="1">
      <c r="A8" s="386" t="s">
        <v>24</v>
      </c>
      <c r="B8" s="387"/>
      <c r="C8" s="119" t="str">
        <f t="shared" si="7"/>
        <v>△</v>
      </c>
      <c r="D8" s="120">
        <v>1</v>
      </c>
      <c r="E8" s="120" t="s">
        <v>23</v>
      </c>
      <c r="F8" s="121">
        <v>1</v>
      </c>
      <c r="G8" s="119" t="str">
        <f t="shared" si="0"/>
        <v>●</v>
      </c>
      <c r="H8" s="120">
        <v>3</v>
      </c>
      <c r="I8" s="120" t="s">
        <v>23</v>
      </c>
      <c r="J8" s="121">
        <v>5</v>
      </c>
      <c r="K8" s="119" t="str">
        <f t="shared" si="1"/>
        <v/>
      </c>
      <c r="L8" s="120"/>
      <c r="M8" s="120"/>
      <c r="N8" s="121"/>
      <c r="O8" s="119" t="str">
        <f t="shared" si="2"/>
        <v>△</v>
      </c>
      <c r="P8" s="120">
        <v>0</v>
      </c>
      <c r="Q8" s="120" t="s">
        <v>23</v>
      </c>
      <c r="R8" s="121">
        <v>0</v>
      </c>
      <c r="S8" s="119" t="str">
        <f t="shared" si="3"/>
        <v>○</v>
      </c>
      <c r="T8" s="120">
        <v>4</v>
      </c>
      <c r="U8" s="120" t="s">
        <v>23</v>
      </c>
      <c r="V8" s="121">
        <v>1</v>
      </c>
      <c r="W8" s="119" t="str">
        <f t="shared" si="4"/>
        <v>○</v>
      </c>
      <c r="X8" s="120">
        <v>5</v>
      </c>
      <c r="Y8" s="120" t="s">
        <v>23</v>
      </c>
      <c r="Z8" s="121">
        <v>2</v>
      </c>
      <c r="AA8" s="119" t="str">
        <f t="shared" si="5"/>
        <v>○</v>
      </c>
      <c r="AB8" s="120">
        <v>5</v>
      </c>
      <c r="AC8" s="120" t="s">
        <v>23</v>
      </c>
      <c r="AD8" s="121">
        <v>1</v>
      </c>
      <c r="AE8" s="119" t="str">
        <f t="shared" si="6"/>
        <v>○</v>
      </c>
      <c r="AF8" s="120">
        <v>3</v>
      </c>
      <c r="AG8" s="120" t="s">
        <v>23</v>
      </c>
      <c r="AH8" s="122">
        <v>2</v>
      </c>
      <c r="AI8" s="388">
        <f>COUNTIF(C8:AH9,"○")*3+COUNTIF(C8:AH9,"△")</f>
        <v>35</v>
      </c>
      <c r="AJ8" s="390">
        <f>D8+H8+L8+P8+T8+X8+AB8+AF8+D9+H9+L9+P9+T9+X9+AB9+AF9</f>
        <v>96</v>
      </c>
      <c r="AK8" s="392">
        <f>-(F8+J8+N8+R8+V8+Z8+AD8+AH8+F9+J9+N9+R9+V9+Z9+AD9+AH9)</f>
        <v>-19</v>
      </c>
      <c r="AL8" s="392">
        <f>AJ8+AK8</f>
        <v>77</v>
      </c>
      <c r="AM8" s="394">
        <f>RANK(AI8,$AI$4:$AI$19,0)</f>
        <v>1</v>
      </c>
    </row>
    <row r="9" spans="1:39" ht="27" customHeight="1">
      <c r="A9" s="386"/>
      <c r="B9" s="387"/>
      <c r="C9" s="126" t="str">
        <f t="shared" si="7"/>
        <v>○</v>
      </c>
      <c r="D9" s="124">
        <v>11</v>
      </c>
      <c r="E9" s="125" t="s">
        <v>23</v>
      </c>
      <c r="F9" s="147">
        <v>1</v>
      </c>
      <c r="G9" s="126" t="str">
        <f t="shared" si="0"/>
        <v>○</v>
      </c>
      <c r="H9" s="124">
        <v>2</v>
      </c>
      <c r="I9" s="125" t="s">
        <v>23</v>
      </c>
      <c r="J9" s="147">
        <v>0</v>
      </c>
      <c r="K9" s="126" t="str">
        <f t="shared" si="1"/>
        <v/>
      </c>
      <c r="L9" s="124"/>
      <c r="M9" s="125"/>
      <c r="N9" s="147"/>
      <c r="O9" s="126" t="str">
        <f t="shared" si="2"/>
        <v>○</v>
      </c>
      <c r="P9" s="124">
        <v>11</v>
      </c>
      <c r="Q9" s="125" t="s">
        <v>23</v>
      </c>
      <c r="R9" s="147">
        <v>1</v>
      </c>
      <c r="S9" s="126" t="str">
        <f t="shared" si="3"/>
        <v>○</v>
      </c>
      <c r="T9" s="124">
        <v>7</v>
      </c>
      <c r="U9" s="125" t="s">
        <v>23</v>
      </c>
      <c r="V9" s="147">
        <v>2</v>
      </c>
      <c r="W9" s="126" t="str">
        <f t="shared" si="4"/>
        <v>○</v>
      </c>
      <c r="X9" s="124">
        <v>23</v>
      </c>
      <c r="Y9" s="125" t="s">
        <v>23</v>
      </c>
      <c r="Z9" s="147">
        <v>0</v>
      </c>
      <c r="AA9" s="126" t="str">
        <f t="shared" si="5"/>
        <v>○</v>
      </c>
      <c r="AB9" s="124">
        <v>14</v>
      </c>
      <c r="AC9" s="125" t="s">
        <v>23</v>
      </c>
      <c r="AD9" s="147">
        <v>0</v>
      </c>
      <c r="AE9" s="126" t="str">
        <f t="shared" si="6"/>
        <v>○</v>
      </c>
      <c r="AF9" s="124">
        <v>7</v>
      </c>
      <c r="AG9" s="125" t="s">
        <v>23</v>
      </c>
      <c r="AH9" s="130">
        <v>3</v>
      </c>
      <c r="AI9" s="389"/>
      <c r="AJ9" s="391"/>
      <c r="AK9" s="393"/>
      <c r="AL9" s="393"/>
      <c r="AM9" s="395"/>
    </row>
    <row r="10" spans="1:39" ht="27" customHeight="1">
      <c r="A10" s="315" t="s">
        <v>6</v>
      </c>
      <c r="B10" s="316"/>
      <c r="C10" s="119" t="str">
        <f t="shared" si="7"/>
        <v>○</v>
      </c>
      <c r="D10" s="120">
        <v>4</v>
      </c>
      <c r="E10" s="120" t="s">
        <v>23</v>
      </c>
      <c r="F10" s="121">
        <v>1</v>
      </c>
      <c r="G10" s="119" t="str">
        <f t="shared" si="0"/>
        <v>○</v>
      </c>
      <c r="H10" s="120">
        <v>2</v>
      </c>
      <c r="I10" s="120" t="s">
        <v>23</v>
      </c>
      <c r="J10" s="121">
        <v>1</v>
      </c>
      <c r="K10" s="119" t="str">
        <f t="shared" si="1"/>
        <v>△</v>
      </c>
      <c r="L10" s="120">
        <v>0</v>
      </c>
      <c r="M10" s="120" t="s">
        <v>23</v>
      </c>
      <c r="N10" s="121">
        <v>0</v>
      </c>
      <c r="O10" s="119" t="str">
        <f t="shared" si="2"/>
        <v/>
      </c>
      <c r="P10" s="120"/>
      <c r="Q10" s="120"/>
      <c r="R10" s="121"/>
      <c r="S10" s="119" t="str">
        <f t="shared" si="3"/>
        <v>○</v>
      </c>
      <c r="T10" s="120">
        <v>8</v>
      </c>
      <c r="U10" s="120" t="s">
        <v>23</v>
      </c>
      <c r="V10" s="121">
        <v>1</v>
      </c>
      <c r="W10" s="119" t="str">
        <f t="shared" si="4"/>
        <v>○</v>
      </c>
      <c r="X10" s="120">
        <v>5</v>
      </c>
      <c r="Y10" s="120" t="s">
        <v>23</v>
      </c>
      <c r="Z10" s="121">
        <v>0</v>
      </c>
      <c r="AA10" s="119" t="str">
        <f t="shared" si="5"/>
        <v>○</v>
      </c>
      <c r="AB10" s="120">
        <v>12</v>
      </c>
      <c r="AC10" s="120" t="s">
        <v>23</v>
      </c>
      <c r="AD10" s="121">
        <v>0</v>
      </c>
      <c r="AE10" s="119" t="str">
        <f t="shared" si="6"/>
        <v>○</v>
      </c>
      <c r="AF10" s="120">
        <v>8</v>
      </c>
      <c r="AG10" s="120" t="s">
        <v>23</v>
      </c>
      <c r="AH10" s="122">
        <v>1</v>
      </c>
      <c r="AI10" s="388">
        <f>COUNTIF(C10:AH11,"○")*3+COUNTIF(C10:AH11,"△")</f>
        <v>32</v>
      </c>
      <c r="AJ10" s="390">
        <f>D10+H10+L10+P10+T10+X10+AB10+AF10+D11+H11+L11+P11+T11+X11+AB11+AF11</f>
        <v>67</v>
      </c>
      <c r="AK10" s="392">
        <f>-(F10+J10+N10+R10+V10+Z10+AD10+AH10+F11+J11+N11+R11+V11+Z11+AD11+AH11)</f>
        <v>-24</v>
      </c>
      <c r="AL10" s="392">
        <f>AJ10+AK10</f>
        <v>43</v>
      </c>
      <c r="AM10" s="394">
        <f>RANK(AI10,$AI$4:$AI$19,0)</f>
        <v>2</v>
      </c>
    </row>
    <row r="11" spans="1:39" ht="27" customHeight="1">
      <c r="A11" s="317"/>
      <c r="B11" s="318"/>
      <c r="C11" s="127" t="str">
        <f t="shared" si="7"/>
        <v>●</v>
      </c>
      <c r="D11" s="128">
        <v>2</v>
      </c>
      <c r="E11" s="129" t="s">
        <v>23</v>
      </c>
      <c r="F11" s="148">
        <v>4</v>
      </c>
      <c r="G11" s="126" t="str">
        <f t="shared" si="0"/>
        <v>○</v>
      </c>
      <c r="H11" s="124">
        <v>3</v>
      </c>
      <c r="I11" s="125" t="s">
        <v>23</v>
      </c>
      <c r="J11" s="147">
        <v>2</v>
      </c>
      <c r="K11" s="126" t="str">
        <f t="shared" si="1"/>
        <v>●</v>
      </c>
      <c r="L11" s="124">
        <v>1</v>
      </c>
      <c r="M11" s="125" t="s">
        <v>23</v>
      </c>
      <c r="N11" s="147">
        <v>11</v>
      </c>
      <c r="O11" s="126" t="str">
        <f t="shared" si="2"/>
        <v/>
      </c>
      <c r="P11" s="124"/>
      <c r="Q11" s="125"/>
      <c r="R11" s="147"/>
      <c r="S11" s="126" t="str">
        <f t="shared" si="3"/>
        <v>○</v>
      </c>
      <c r="T11" s="124">
        <v>6</v>
      </c>
      <c r="U11" s="125" t="s">
        <v>23</v>
      </c>
      <c r="V11" s="147">
        <v>1</v>
      </c>
      <c r="W11" s="126" t="str">
        <f t="shared" si="4"/>
        <v>○</v>
      </c>
      <c r="X11" s="124">
        <v>7</v>
      </c>
      <c r="Y11" s="125" t="s">
        <v>23</v>
      </c>
      <c r="Z11" s="147">
        <v>1</v>
      </c>
      <c r="AA11" s="126" t="str">
        <f t="shared" si="5"/>
        <v>△</v>
      </c>
      <c r="AB11" s="124">
        <v>1</v>
      </c>
      <c r="AC11" s="125" t="s">
        <v>23</v>
      </c>
      <c r="AD11" s="147">
        <v>1</v>
      </c>
      <c r="AE11" s="126" t="str">
        <f t="shared" si="6"/>
        <v>○</v>
      </c>
      <c r="AF11" s="124">
        <v>8</v>
      </c>
      <c r="AG11" s="125" t="s">
        <v>23</v>
      </c>
      <c r="AH11" s="130">
        <v>0</v>
      </c>
      <c r="AI11" s="389"/>
      <c r="AJ11" s="391"/>
      <c r="AK11" s="393"/>
      <c r="AL11" s="393"/>
      <c r="AM11" s="395"/>
    </row>
    <row r="12" spans="1:39" ht="27" customHeight="1">
      <c r="A12" s="386" t="s">
        <v>5</v>
      </c>
      <c r="B12" s="387"/>
      <c r="C12" s="119" t="str">
        <f t="shared" si="7"/>
        <v>●</v>
      </c>
      <c r="D12" s="120">
        <v>0</v>
      </c>
      <c r="E12" s="120" t="s">
        <v>23</v>
      </c>
      <c r="F12" s="121">
        <v>10</v>
      </c>
      <c r="G12" s="119" t="str">
        <f t="shared" si="0"/>
        <v>●</v>
      </c>
      <c r="H12" s="120">
        <v>0</v>
      </c>
      <c r="I12" s="120" t="s">
        <v>23</v>
      </c>
      <c r="J12" s="121">
        <v>4</v>
      </c>
      <c r="K12" s="119" t="str">
        <f t="shared" si="1"/>
        <v>●</v>
      </c>
      <c r="L12" s="120">
        <v>1</v>
      </c>
      <c r="M12" s="120" t="s">
        <v>23</v>
      </c>
      <c r="N12" s="121">
        <v>4</v>
      </c>
      <c r="O12" s="119" t="str">
        <f t="shared" si="2"/>
        <v>●</v>
      </c>
      <c r="P12" s="120">
        <v>1</v>
      </c>
      <c r="Q12" s="120" t="s">
        <v>23</v>
      </c>
      <c r="R12" s="121">
        <v>8</v>
      </c>
      <c r="S12" s="119" t="str">
        <f t="shared" si="3"/>
        <v/>
      </c>
      <c r="T12" s="120"/>
      <c r="U12" s="120"/>
      <c r="V12" s="121"/>
      <c r="W12" s="119" t="str">
        <f t="shared" si="4"/>
        <v>●</v>
      </c>
      <c r="X12" s="120">
        <v>2</v>
      </c>
      <c r="Y12" s="120" t="s">
        <v>23</v>
      </c>
      <c r="Z12" s="121">
        <v>4</v>
      </c>
      <c r="AA12" s="119" t="str">
        <f t="shared" si="5"/>
        <v>○</v>
      </c>
      <c r="AB12" s="120">
        <v>7</v>
      </c>
      <c r="AC12" s="120" t="s">
        <v>23</v>
      </c>
      <c r="AD12" s="121">
        <v>0</v>
      </c>
      <c r="AE12" s="119" t="str">
        <f t="shared" si="6"/>
        <v>●</v>
      </c>
      <c r="AF12" s="120">
        <v>1</v>
      </c>
      <c r="AG12" s="120" t="s">
        <v>23</v>
      </c>
      <c r="AH12" s="122">
        <v>4</v>
      </c>
      <c r="AI12" s="388">
        <f>COUNTIF(C12:AH13,"○")*3+COUNTIF(C12:AH13,"△")</f>
        <v>12</v>
      </c>
      <c r="AJ12" s="390">
        <f>D12+H12+L12+P12+T12+X12+AB12+AF12+D13+H13+L13+P13+T13+X13+AB13+AF13</f>
        <v>32</v>
      </c>
      <c r="AK12" s="392">
        <f>-(F12+J12+N12+R12+V12+Z12+AD12+AH12+F13+J13+N13+R13+V13+Z13+AD13+AH13)</f>
        <v>-56</v>
      </c>
      <c r="AL12" s="392">
        <f>AJ12+AK12</f>
        <v>-24</v>
      </c>
      <c r="AM12" s="394">
        <f>RANK(AI12,$AI$4:$AI$19,0)</f>
        <v>6</v>
      </c>
    </row>
    <row r="13" spans="1:39" ht="27" customHeight="1">
      <c r="A13" s="386"/>
      <c r="B13" s="387"/>
      <c r="C13" s="126" t="str">
        <f t="shared" si="7"/>
        <v>○</v>
      </c>
      <c r="D13" s="124">
        <v>2</v>
      </c>
      <c r="E13" s="125" t="s">
        <v>23</v>
      </c>
      <c r="F13" s="147">
        <v>1</v>
      </c>
      <c r="G13" s="127" t="str">
        <f t="shared" si="0"/>
        <v>●</v>
      </c>
      <c r="H13" s="128">
        <v>0</v>
      </c>
      <c r="I13" s="129" t="s">
        <v>23</v>
      </c>
      <c r="J13" s="148">
        <v>2</v>
      </c>
      <c r="K13" s="126" t="str">
        <f t="shared" si="1"/>
        <v>●</v>
      </c>
      <c r="L13" s="124">
        <v>2</v>
      </c>
      <c r="M13" s="125" t="s">
        <v>23</v>
      </c>
      <c r="N13" s="147">
        <v>7</v>
      </c>
      <c r="O13" s="126" t="str">
        <f t="shared" si="2"/>
        <v>●</v>
      </c>
      <c r="P13" s="124">
        <v>1</v>
      </c>
      <c r="Q13" s="125" t="s">
        <v>23</v>
      </c>
      <c r="R13" s="147">
        <v>6</v>
      </c>
      <c r="S13" s="126" t="str">
        <f t="shared" si="3"/>
        <v/>
      </c>
      <c r="T13" s="124"/>
      <c r="U13" s="125"/>
      <c r="V13" s="147"/>
      <c r="W13" s="126" t="str">
        <f t="shared" si="4"/>
        <v>○</v>
      </c>
      <c r="X13" s="124">
        <v>6</v>
      </c>
      <c r="Y13" s="125" t="s">
        <v>23</v>
      </c>
      <c r="Z13" s="147">
        <v>2</v>
      </c>
      <c r="AA13" s="126" t="str">
        <f t="shared" si="5"/>
        <v>●</v>
      </c>
      <c r="AB13" s="124">
        <v>0</v>
      </c>
      <c r="AC13" s="125" t="s">
        <v>23</v>
      </c>
      <c r="AD13" s="147">
        <v>4</v>
      </c>
      <c r="AE13" s="126" t="str">
        <f t="shared" si="6"/>
        <v>○</v>
      </c>
      <c r="AF13" s="124">
        <v>9</v>
      </c>
      <c r="AG13" s="125" t="s">
        <v>23</v>
      </c>
      <c r="AH13" s="130">
        <v>0</v>
      </c>
      <c r="AI13" s="389"/>
      <c r="AJ13" s="391"/>
      <c r="AK13" s="393"/>
      <c r="AL13" s="393"/>
      <c r="AM13" s="395"/>
    </row>
    <row r="14" spans="1:39" ht="27" customHeight="1">
      <c r="A14" s="315" t="s">
        <v>8</v>
      </c>
      <c r="B14" s="316"/>
      <c r="C14" s="119" t="str">
        <f t="shared" si="7"/>
        <v>●</v>
      </c>
      <c r="D14" s="120">
        <v>0</v>
      </c>
      <c r="E14" s="120" t="s">
        <v>23</v>
      </c>
      <c r="F14" s="121">
        <v>4</v>
      </c>
      <c r="G14" s="119" t="str">
        <f t="shared" si="0"/>
        <v>●</v>
      </c>
      <c r="H14" s="120">
        <v>1</v>
      </c>
      <c r="I14" s="120" t="s">
        <v>23</v>
      </c>
      <c r="J14" s="121">
        <v>4</v>
      </c>
      <c r="K14" s="119" t="str">
        <f t="shared" si="1"/>
        <v>●</v>
      </c>
      <c r="L14" s="120">
        <v>2</v>
      </c>
      <c r="M14" s="120" t="s">
        <v>23</v>
      </c>
      <c r="N14" s="121">
        <v>5</v>
      </c>
      <c r="O14" s="119" t="str">
        <f t="shared" si="2"/>
        <v>●</v>
      </c>
      <c r="P14" s="120">
        <v>0</v>
      </c>
      <c r="Q14" s="120" t="s">
        <v>23</v>
      </c>
      <c r="R14" s="121">
        <v>5</v>
      </c>
      <c r="S14" s="119" t="str">
        <f t="shared" si="3"/>
        <v>○</v>
      </c>
      <c r="T14" s="120">
        <v>4</v>
      </c>
      <c r="U14" s="120" t="s">
        <v>23</v>
      </c>
      <c r="V14" s="121">
        <v>2</v>
      </c>
      <c r="W14" s="119" t="str">
        <f t="shared" si="4"/>
        <v/>
      </c>
      <c r="X14" s="120"/>
      <c r="Y14" s="120"/>
      <c r="Z14" s="121"/>
      <c r="AA14" s="119" t="str">
        <f t="shared" si="5"/>
        <v>○</v>
      </c>
      <c r="AB14" s="120">
        <v>4</v>
      </c>
      <c r="AC14" s="120" t="s">
        <v>23</v>
      </c>
      <c r="AD14" s="121">
        <v>0</v>
      </c>
      <c r="AE14" s="119" t="str">
        <f t="shared" si="6"/>
        <v>○</v>
      </c>
      <c r="AF14" s="120">
        <v>3</v>
      </c>
      <c r="AG14" s="120" t="s">
        <v>23</v>
      </c>
      <c r="AH14" s="122">
        <v>0</v>
      </c>
      <c r="AI14" s="388">
        <f>COUNTIF(C14:AH15,"○")*3+COUNTIF(C14:AH15,"△")</f>
        <v>18</v>
      </c>
      <c r="AJ14" s="390">
        <f>D14+H14+L14+P14+T14+X14+AB14+AF14+D15+H15+L15+P15+T15+X15+AB15+AF15</f>
        <v>34</v>
      </c>
      <c r="AK14" s="392">
        <f>-(F14+J14+N14+R14+V14+Z14+AD14+AH14+F15+J15+N15+R15+V15+Z15+AD15+AH15)</f>
        <v>-67</v>
      </c>
      <c r="AL14" s="392">
        <f>AJ14+AK14</f>
        <v>-33</v>
      </c>
      <c r="AM14" s="394">
        <f>RANK(AI14,$AI$4:$AI$19,0)</f>
        <v>5</v>
      </c>
    </row>
    <row r="15" spans="1:39" ht="27" customHeight="1">
      <c r="A15" s="317"/>
      <c r="B15" s="318"/>
      <c r="C15" s="126" t="str">
        <f t="shared" si="7"/>
        <v>○</v>
      </c>
      <c r="D15" s="124">
        <v>4</v>
      </c>
      <c r="E15" s="125" t="s">
        <v>23</v>
      </c>
      <c r="F15" s="147">
        <v>3</v>
      </c>
      <c r="G15" s="126" t="str">
        <f t="shared" si="0"/>
        <v>○</v>
      </c>
      <c r="H15" s="124">
        <v>2</v>
      </c>
      <c r="I15" s="125" t="s">
        <v>23</v>
      </c>
      <c r="J15" s="147">
        <v>1</v>
      </c>
      <c r="K15" s="126" t="str">
        <f t="shared" si="1"/>
        <v>●</v>
      </c>
      <c r="L15" s="124">
        <v>0</v>
      </c>
      <c r="M15" s="125" t="s">
        <v>23</v>
      </c>
      <c r="N15" s="147">
        <v>23</v>
      </c>
      <c r="O15" s="126" t="str">
        <f t="shared" si="2"/>
        <v>●</v>
      </c>
      <c r="P15" s="124">
        <v>1</v>
      </c>
      <c r="Q15" s="125" t="s">
        <v>23</v>
      </c>
      <c r="R15" s="147">
        <v>7</v>
      </c>
      <c r="S15" s="126" t="str">
        <f t="shared" si="3"/>
        <v>●</v>
      </c>
      <c r="T15" s="124">
        <v>2</v>
      </c>
      <c r="U15" s="125" t="s">
        <v>23</v>
      </c>
      <c r="V15" s="147">
        <v>6</v>
      </c>
      <c r="W15" s="126" t="str">
        <f t="shared" si="4"/>
        <v/>
      </c>
      <c r="X15" s="124"/>
      <c r="Y15" s="125"/>
      <c r="Z15" s="147"/>
      <c r="AA15" s="126" t="str">
        <f t="shared" si="5"/>
        <v>●</v>
      </c>
      <c r="AB15" s="124">
        <v>0</v>
      </c>
      <c r="AC15" s="125" t="s">
        <v>23</v>
      </c>
      <c r="AD15" s="147">
        <v>7</v>
      </c>
      <c r="AE15" s="127" t="str">
        <f t="shared" si="6"/>
        <v>○</v>
      </c>
      <c r="AF15" s="128">
        <v>11</v>
      </c>
      <c r="AG15" s="129" t="s">
        <v>23</v>
      </c>
      <c r="AH15" s="131">
        <v>0</v>
      </c>
      <c r="AI15" s="389"/>
      <c r="AJ15" s="391"/>
      <c r="AK15" s="393"/>
      <c r="AL15" s="393"/>
      <c r="AM15" s="395"/>
    </row>
    <row r="16" spans="1:39" ht="27" customHeight="1">
      <c r="A16" s="398" t="s">
        <v>99</v>
      </c>
      <c r="B16" s="387"/>
      <c r="C16" s="119" t="str">
        <f t="shared" si="7"/>
        <v>●</v>
      </c>
      <c r="D16" s="120">
        <v>0</v>
      </c>
      <c r="E16" s="120" t="s">
        <v>23</v>
      </c>
      <c r="F16" s="121">
        <v>10</v>
      </c>
      <c r="G16" s="119" t="str">
        <f t="shared" si="0"/>
        <v>●</v>
      </c>
      <c r="H16" s="120">
        <v>1</v>
      </c>
      <c r="I16" s="120" t="s">
        <v>23</v>
      </c>
      <c r="J16" s="121">
        <v>3</v>
      </c>
      <c r="K16" s="119" t="str">
        <f t="shared" si="1"/>
        <v>●</v>
      </c>
      <c r="L16" s="120">
        <v>1</v>
      </c>
      <c r="M16" s="120" t="s">
        <v>23</v>
      </c>
      <c r="N16" s="121">
        <v>5</v>
      </c>
      <c r="O16" s="119" t="str">
        <f t="shared" si="2"/>
        <v>●</v>
      </c>
      <c r="P16" s="120">
        <v>0</v>
      </c>
      <c r="Q16" s="120" t="s">
        <v>23</v>
      </c>
      <c r="R16" s="121">
        <v>12</v>
      </c>
      <c r="S16" s="119" t="str">
        <f t="shared" si="3"/>
        <v>●</v>
      </c>
      <c r="T16" s="120">
        <v>0</v>
      </c>
      <c r="U16" s="120" t="s">
        <v>23</v>
      </c>
      <c r="V16" s="121">
        <v>7</v>
      </c>
      <c r="W16" s="119" t="str">
        <f t="shared" si="4"/>
        <v>●</v>
      </c>
      <c r="X16" s="120">
        <v>0</v>
      </c>
      <c r="Y16" s="120" t="s">
        <v>23</v>
      </c>
      <c r="Z16" s="121">
        <v>4</v>
      </c>
      <c r="AA16" s="119" t="str">
        <f t="shared" si="5"/>
        <v/>
      </c>
      <c r="AB16" s="120"/>
      <c r="AC16" s="120"/>
      <c r="AD16" s="121"/>
      <c r="AE16" s="119" t="str">
        <f t="shared" si="6"/>
        <v>●</v>
      </c>
      <c r="AF16" s="120">
        <v>1</v>
      </c>
      <c r="AG16" s="120" t="s">
        <v>23</v>
      </c>
      <c r="AH16" s="122">
        <v>13</v>
      </c>
      <c r="AI16" s="388">
        <f>COUNTIF(C16:AH17,"○")*3+COUNTIF(C16:AH17,"△")</f>
        <v>11</v>
      </c>
      <c r="AJ16" s="390">
        <f>D16+H16+L16+P16+T16+X16+AB16+AF16+D17+H17+L17+P17+T17+X17+AB17+AF17</f>
        <v>21</v>
      </c>
      <c r="AK16" s="392">
        <f>-(F16+J16+N16+R16+V16+Z16+AD16+AH16+F17+J17+N17+R17+V17+Z17+AD17+AH17)</f>
        <v>-76</v>
      </c>
      <c r="AL16" s="392">
        <f>AJ16+AK16</f>
        <v>-55</v>
      </c>
      <c r="AM16" s="394">
        <f>RANK(AI16,$AI$4:$AI$19,0)</f>
        <v>7</v>
      </c>
    </row>
    <row r="17" spans="1:39" ht="27" customHeight="1">
      <c r="A17" s="386"/>
      <c r="B17" s="387"/>
      <c r="C17" s="127" t="str">
        <f t="shared" si="7"/>
        <v>●</v>
      </c>
      <c r="D17" s="128">
        <v>0</v>
      </c>
      <c r="E17" s="129" t="s">
        <v>23</v>
      </c>
      <c r="F17" s="148">
        <v>3</v>
      </c>
      <c r="G17" s="126" t="str">
        <f t="shared" si="0"/>
        <v>△</v>
      </c>
      <c r="H17" s="124">
        <v>0</v>
      </c>
      <c r="I17" s="125" t="s">
        <v>23</v>
      </c>
      <c r="J17" s="147">
        <v>0</v>
      </c>
      <c r="K17" s="126" t="str">
        <f t="shared" si="1"/>
        <v>●</v>
      </c>
      <c r="L17" s="124">
        <v>0</v>
      </c>
      <c r="M17" s="125" t="s">
        <v>23</v>
      </c>
      <c r="N17" s="147">
        <v>14</v>
      </c>
      <c r="O17" s="126" t="str">
        <f t="shared" si="2"/>
        <v>△</v>
      </c>
      <c r="P17" s="124">
        <v>1</v>
      </c>
      <c r="Q17" s="125" t="s">
        <v>23</v>
      </c>
      <c r="R17" s="147">
        <v>1</v>
      </c>
      <c r="S17" s="126" t="str">
        <f t="shared" si="3"/>
        <v>○</v>
      </c>
      <c r="T17" s="124">
        <v>4</v>
      </c>
      <c r="U17" s="125" t="s">
        <v>23</v>
      </c>
      <c r="V17" s="147">
        <v>0</v>
      </c>
      <c r="W17" s="126" t="str">
        <f t="shared" si="4"/>
        <v>○</v>
      </c>
      <c r="X17" s="124">
        <v>7</v>
      </c>
      <c r="Y17" s="125" t="s">
        <v>23</v>
      </c>
      <c r="Z17" s="147">
        <v>0</v>
      </c>
      <c r="AA17" s="126" t="str">
        <f t="shared" si="5"/>
        <v/>
      </c>
      <c r="AB17" s="124"/>
      <c r="AC17" s="125"/>
      <c r="AD17" s="147"/>
      <c r="AE17" s="127" t="str">
        <f t="shared" si="6"/>
        <v>○</v>
      </c>
      <c r="AF17" s="128">
        <v>6</v>
      </c>
      <c r="AG17" s="129" t="s">
        <v>23</v>
      </c>
      <c r="AH17" s="131">
        <v>4</v>
      </c>
      <c r="AI17" s="389"/>
      <c r="AJ17" s="391"/>
      <c r="AK17" s="393"/>
      <c r="AL17" s="393"/>
      <c r="AM17" s="395"/>
    </row>
    <row r="18" spans="1:39" ht="27" customHeight="1">
      <c r="A18" s="315" t="s">
        <v>60</v>
      </c>
      <c r="B18" s="316"/>
      <c r="C18" s="119" t="str">
        <f t="shared" si="7"/>
        <v>●</v>
      </c>
      <c r="D18" s="120">
        <v>0</v>
      </c>
      <c r="E18" s="120" t="s">
        <v>23</v>
      </c>
      <c r="F18" s="121">
        <v>3</v>
      </c>
      <c r="G18" s="119" t="str">
        <f t="shared" si="0"/>
        <v>●</v>
      </c>
      <c r="H18" s="120">
        <v>2</v>
      </c>
      <c r="I18" s="120" t="s">
        <v>23</v>
      </c>
      <c r="J18" s="121">
        <v>6</v>
      </c>
      <c r="K18" s="119" t="str">
        <f t="shared" si="1"/>
        <v>●</v>
      </c>
      <c r="L18" s="120">
        <v>2</v>
      </c>
      <c r="M18" s="120" t="s">
        <v>23</v>
      </c>
      <c r="N18" s="121">
        <v>3</v>
      </c>
      <c r="O18" s="119" t="str">
        <f t="shared" si="2"/>
        <v>●</v>
      </c>
      <c r="P18" s="120">
        <v>1</v>
      </c>
      <c r="Q18" s="120" t="s">
        <v>23</v>
      </c>
      <c r="R18" s="121">
        <v>8</v>
      </c>
      <c r="S18" s="119" t="str">
        <f t="shared" si="3"/>
        <v>○</v>
      </c>
      <c r="T18" s="120">
        <v>4</v>
      </c>
      <c r="U18" s="120" t="s">
        <v>23</v>
      </c>
      <c r="V18" s="121">
        <v>1</v>
      </c>
      <c r="W18" s="119" t="str">
        <f t="shared" si="4"/>
        <v>●</v>
      </c>
      <c r="X18" s="120">
        <v>0</v>
      </c>
      <c r="Y18" s="120" t="s">
        <v>23</v>
      </c>
      <c r="Z18" s="121">
        <v>3</v>
      </c>
      <c r="AA18" s="119" t="str">
        <f t="shared" si="5"/>
        <v>○</v>
      </c>
      <c r="AB18" s="120">
        <v>13</v>
      </c>
      <c r="AC18" s="120" t="s">
        <v>23</v>
      </c>
      <c r="AD18" s="121">
        <v>1</v>
      </c>
      <c r="AE18" s="119" t="str">
        <f t="shared" si="6"/>
        <v/>
      </c>
      <c r="AF18" s="120"/>
      <c r="AG18" s="120"/>
      <c r="AH18" s="122"/>
      <c r="AI18" s="388">
        <f>COUNTIF(C18:AH19,"○")*3+COUNTIF(C18:AH19,"△")</f>
        <v>6</v>
      </c>
      <c r="AJ18" s="390">
        <f>D18+H18+L18+P18+T18+X18+AB18+AF18+D19+H19+L19+P19+T19+X19+AB19+AF19</f>
        <v>30</v>
      </c>
      <c r="AK18" s="392">
        <f>-(F18+J18+N18+R18+V18+Z18+AD18+AH18+F19+J19+N19+R19+V19+Z19+AD19+AH19)</f>
        <v>-87</v>
      </c>
      <c r="AL18" s="392">
        <f>AJ18+AK18</f>
        <v>-57</v>
      </c>
      <c r="AM18" s="394">
        <f>RANK(AI18,$AI$4:$AI$19,0)</f>
        <v>8</v>
      </c>
    </row>
    <row r="19" spans="1:39" ht="27" customHeight="1" thickBot="1">
      <c r="A19" s="328"/>
      <c r="B19" s="329"/>
      <c r="C19" s="132" t="str">
        <f t="shared" si="7"/>
        <v>●</v>
      </c>
      <c r="D19" s="133">
        <v>1</v>
      </c>
      <c r="E19" s="134" t="s">
        <v>23</v>
      </c>
      <c r="F19" s="134">
        <v>8</v>
      </c>
      <c r="G19" s="132" t="str">
        <f t="shared" si="0"/>
        <v>●</v>
      </c>
      <c r="H19" s="133">
        <v>0</v>
      </c>
      <c r="I19" s="134" t="s">
        <v>23</v>
      </c>
      <c r="J19" s="134">
        <v>13</v>
      </c>
      <c r="K19" s="132" t="str">
        <f t="shared" si="1"/>
        <v>●</v>
      </c>
      <c r="L19" s="133">
        <v>3</v>
      </c>
      <c r="M19" s="134" t="s">
        <v>23</v>
      </c>
      <c r="N19" s="134">
        <v>7</v>
      </c>
      <c r="O19" s="132" t="str">
        <f t="shared" si="2"/>
        <v>●</v>
      </c>
      <c r="P19" s="133">
        <v>0</v>
      </c>
      <c r="Q19" s="134" t="s">
        <v>23</v>
      </c>
      <c r="R19" s="134">
        <v>8</v>
      </c>
      <c r="S19" s="132" t="str">
        <f t="shared" si="3"/>
        <v>●</v>
      </c>
      <c r="T19" s="133">
        <v>0</v>
      </c>
      <c r="U19" s="134" t="s">
        <v>23</v>
      </c>
      <c r="V19" s="134">
        <v>9</v>
      </c>
      <c r="W19" s="135" t="str">
        <f t="shared" si="4"/>
        <v>●</v>
      </c>
      <c r="X19" s="136">
        <v>0</v>
      </c>
      <c r="Y19" s="137" t="s">
        <v>23</v>
      </c>
      <c r="Z19" s="137">
        <v>11</v>
      </c>
      <c r="AA19" s="135" t="str">
        <f t="shared" si="5"/>
        <v>●</v>
      </c>
      <c r="AB19" s="136">
        <v>4</v>
      </c>
      <c r="AC19" s="137" t="s">
        <v>23</v>
      </c>
      <c r="AD19" s="137">
        <v>6</v>
      </c>
      <c r="AE19" s="132" t="str">
        <f t="shared" si="6"/>
        <v/>
      </c>
      <c r="AF19" s="133"/>
      <c r="AG19" s="134"/>
      <c r="AH19" s="138"/>
      <c r="AI19" s="401"/>
      <c r="AJ19" s="402"/>
      <c r="AK19" s="399"/>
      <c r="AL19" s="399"/>
      <c r="AM19" s="400"/>
    </row>
  </sheetData>
  <mergeCells count="62">
    <mergeCell ref="AL18:AL19"/>
    <mergeCell ref="AM18:AM19"/>
    <mergeCell ref="A18:B19"/>
    <mergeCell ref="AI18:AI19"/>
    <mergeCell ref="AJ18:AJ19"/>
    <mergeCell ref="AK18:AK19"/>
    <mergeCell ref="AK16:AK17"/>
    <mergeCell ref="AL16:AL17"/>
    <mergeCell ref="AM16:AM17"/>
    <mergeCell ref="A14:B15"/>
    <mergeCell ref="AI14:AI15"/>
    <mergeCell ref="AJ14:AJ15"/>
    <mergeCell ref="AK14:AK15"/>
    <mergeCell ref="AL14:AL15"/>
    <mergeCell ref="AM14:AM15"/>
    <mergeCell ref="A16:B17"/>
    <mergeCell ref="AI16:AI17"/>
    <mergeCell ref="AJ16:AJ17"/>
    <mergeCell ref="AL10:AL11"/>
    <mergeCell ref="AM10:AM11"/>
    <mergeCell ref="A12:B13"/>
    <mergeCell ref="AI12:AI13"/>
    <mergeCell ref="AJ12:AJ13"/>
    <mergeCell ref="AK12:AK13"/>
    <mergeCell ref="AL12:AL13"/>
    <mergeCell ref="AM12:AM13"/>
    <mergeCell ref="A10:B11"/>
    <mergeCell ref="AI10:AI11"/>
    <mergeCell ref="AJ10:AJ11"/>
    <mergeCell ref="AK10:AK11"/>
    <mergeCell ref="AL6:AL7"/>
    <mergeCell ref="AM6:AM7"/>
    <mergeCell ref="A8:B9"/>
    <mergeCell ref="AI8:AI9"/>
    <mergeCell ref="AJ8:AJ9"/>
    <mergeCell ref="AK8:AK9"/>
    <mergeCell ref="AL8:AL9"/>
    <mergeCell ref="AM8:AM9"/>
    <mergeCell ref="A6:B7"/>
    <mergeCell ref="AI6:AI7"/>
    <mergeCell ref="AJ6:AJ7"/>
    <mergeCell ref="AK6:AK7"/>
    <mergeCell ref="AM4:AM5"/>
    <mergeCell ref="C2:F3"/>
    <mergeCell ref="G2:J3"/>
    <mergeCell ref="K2:N3"/>
    <mergeCell ref="O2:R3"/>
    <mergeCell ref="A4:B5"/>
    <mergeCell ref="AI4:AI5"/>
    <mergeCell ref="AJ4:AJ5"/>
    <mergeCell ref="AK4:AK5"/>
    <mergeCell ref="AL4:AL5"/>
    <mergeCell ref="A1:AM1"/>
    <mergeCell ref="AJ2:AJ3"/>
    <mergeCell ref="S2:V3"/>
    <mergeCell ref="W2:Z3"/>
    <mergeCell ref="AA2:AD3"/>
    <mergeCell ref="AE2:AH3"/>
    <mergeCell ref="AI2:AI3"/>
    <mergeCell ref="AK2:AK3"/>
    <mergeCell ref="AL2:AL3"/>
    <mergeCell ref="AM2:AM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view="pageBreakPreview" topLeftCell="F1" zoomScale="80" zoomScaleNormal="100" zoomScaleSheetLayoutView="80" workbookViewId="0">
      <selection activeCell="AI6" sqref="AI6:AI7"/>
    </sheetView>
  </sheetViews>
  <sheetFormatPr defaultRowHeight="13.5"/>
  <cols>
    <col min="1" max="1" width="8.5" customWidth="1"/>
    <col min="2" max="2" width="10.625" customWidth="1"/>
    <col min="3" max="30" width="2.5" customWidth="1"/>
    <col min="31" max="34" width="7.625" customWidth="1"/>
    <col min="35" max="35" width="6.25" customWidth="1"/>
    <col min="247" max="248" width="8.125" customWidth="1"/>
    <col min="249" max="276" width="3.25" customWidth="1"/>
    <col min="277" max="282" width="10" customWidth="1"/>
    <col min="283" max="283" width="26.125" customWidth="1"/>
    <col min="285" max="288" width="3.5" customWidth="1"/>
    <col min="503" max="504" width="8.125" customWidth="1"/>
    <col min="505" max="532" width="3.25" customWidth="1"/>
    <col min="533" max="538" width="10" customWidth="1"/>
    <col min="539" max="539" width="26.125" customWidth="1"/>
    <col min="541" max="544" width="3.5" customWidth="1"/>
    <col min="759" max="760" width="8.125" customWidth="1"/>
    <col min="761" max="788" width="3.25" customWidth="1"/>
    <col min="789" max="794" width="10" customWidth="1"/>
    <col min="795" max="795" width="26.125" customWidth="1"/>
    <col min="797" max="800" width="3.5" customWidth="1"/>
    <col min="1015" max="1016" width="8.125" customWidth="1"/>
    <col min="1017" max="1044" width="3.25" customWidth="1"/>
    <col min="1045" max="1050" width="10" customWidth="1"/>
    <col min="1051" max="1051" width="26.125" customWidth="1"/>
    <col min="1053" max="1056" width="3.5" customWidth="1"/>
    <col min="1271" max="1272" width="8.125" customWidth="1"/>
    <col min="1273" max="1300" width="3.25" customWidth="1"/>
    <col min="1301" max="1306" width="10" customWidth="1"/>
    <col min="1307" max="1307" width="26.125" customWidth="1"/>
    <col min="1309" max="1312" width="3.5" customWidth="1"/>
    <col min="1527" max="1528" width="8.125" customWidth="1"/>
    <col min="1529" max="1556" width="3.25" customWidth="1"/>
    <col min="1557" max="1562" width="10" customWidth="1"/>
    <col min="1563" max="1563" width="26.125" customWidth="1"/>
    <col min="1565" max="1568" width="3.5" customWidth="1"/>
    <col min="1783" max="1784" width="8.125" customWidth="1"/>
    <col min="1785" max="1812" width="3.25" customWidth="1"/>
    <col min="1813" max="1818" width="10" customWidth="1"/>
    <col min="1819" max="1819" width="26.125" customWidth="1"/>
    <col min="1821" max="1824" width="3.5" customWidth="1"/>
    <col min="2039" max="2040" width="8.125" customWidth="1"/>
    <col min="2041" max="2068" width="3.25" customWidth="1"/>
    <col min="2069" max="2074" width="10" customWidth="1"/>
    <col min="2075" max="2075" width="26.125" customWidth="1"/>
    <col min="2077" max="2080" width="3.5" customWidth="1"/>
    <col min="2295" max="2296" width="8.125" customWidth="1"/>
    <col min="2297" max="2324" width="3.25" customWidth="1"/>
    <col min="2325" max="2330" width="10" customWidth="1"/>
    <col min="2331" max="2331" width="26.125" customWidth="1"/>
    <col min="2333" max="2336" width="3.5" customWidth="1"/>
    <col min="2551" max="2552" width="8.125" customWidth="1"/>
    <col min="2553" max="2580" width="3.25" customWidth="1"/>
    <col min="2581" max="2586" width="10" customWidth="1"/>
    <col min="2587" max="2587" width="26.125" customWidth="1"/>
    <col min="2589" max="2592" width="3.5" customWidth="1"/>
    <col min="2807" max="2808" width="8.125" customWidth="1"/>
    <col min="2809" max="2836" width="3.25" customWidth="1"/>
    <col min="2837" max="2842" width="10" customWidth="1"/>
    <col min="2843" max="2843" width="26.125" customWidth="1"/>
    <col min="2845" max="2848" width="3.5" customWidth="1"/>
    <col min="3063" max="3064" width="8.125" customWidth="1"/>
    <col min="3065" max="3092" width="3.25" customWidth="1"/>
    <col min="3093" max="3098" width="10" customWidth="1"/>
    <col min="3099" max="3099" width="26.125" customWidth="1"/>
    <col min="3101" max="3104" width="3.5" customWidth="1"/>
    <col min="3319" max="3320" width="8.125" customWidth="1"/>
    <col min="3321" max="3348" width="3.25" customWidth="1"/>
    <col min="3349" max="3354" width="10" customWidth="1"/>
    <col min="3355" max="3355" width="26.125" customWidth="1"/>
    <col min="3357" max="3360" width="3.5" customWidth="1"/>
    <col min="3575" max="3576" width="8.125" customWidth="1"/>
    <col min="3577" max="3604" width="3.25" customWidth="1"/>
    <col min="3605" max="3610" width="10" customWidth="1"/>
    <col min="3611" max="3611" width="26.125" customWidth="1"/>
    <col min="3613" max="3616" width="3.5" customWidth="1"/>
    <col min="3831" max="3832" width="8.125" customWidth="1"/>
    <col min="3833" max="3860" width="3.25" customWidth="1"/>
    <col min="3861" max="3866" width="10" customWidth="1"/>
    <col min="3867" max="3867" width="26.125" customWidth="1"/>
    <col min="3869" max="3872" width="3.5" customWidth="1"/>
    <col min="4087" max="4088" width="8.125" customWidth="1"/>
    <col min="4089" max="4116" width="3.25" customWidth="1"/>
    <col min="4117" max="4122" width="10" customWidth="1"/>
    <col min="4123" max="4123" width="26.125" customWidth="1"/>
    <col min="4125" max="4128" width="3.5" customWidth="1"/>
    <col min="4343" max="4344" width="8.125" customWidth="1"/>
    <col min="4345" max="4372" width="3.25" customWidth="1"/>
    <col min="4373" max="4378" width="10" customWidth="1"/>
    <col min="4379" max="4379" width="26.125" customWidth="1"/>
    <col min="4381" max="4384" width="3.5" customWidth="1"/>
    <col min="4599" max="4600" width="8.125" customWidth="1"/>
    <col min="4601" max="4628" width="3.25" customWidth="1"/>
    <col min="4629" max="4634" width="10" customWidth="1"/>
    <col min="4635" max="4635" width="26.125" customWidth="1"/>
    <col min="4637" max="4640" width="3.5" customWidth="1"/>
    <col min="4855" max="4856" width="8.125" customWidth="1"/>
    <col min="4857" max="4884" width="3.25" customWidth="1"/>
    <col min="4885" max="4890" width="10" customWidth="1"/>
    <col min="4891" max="4891" width="26.125" customWidth="1"/>
    <col min="4893" max="4896" width="3.5" customWidth="1"/>
    <col min="5111" max="5112" width="8.125" customWidth="1"/>
    <col min="5113" max="5140" width="3.25" customWidth="1"/>
    <col min="5141" max="5146" width="10" customWidth="1"/>
    <col min="5147" max="5147" width="26.125" customWidth="1"/>
    <col min="5149" max="5152" width="3.5" customWidth="1"/>
    <col min="5367" max="5368" width="8.125" customWidth="1"/>
    <col min="5369" max="5396" width="3.25" customWidth="1"/>
    <col min="5397" max="5402" width="10" customWidth="1"/>
    <col min="5403" max="5403" width="26.125" customWidth="1"/>
    <col min="5405" max="5408" width="3.5" customWidth="1"/>
    <col min="5623" max="5624" width="8.125" customWidth="1"/>
    <col min="5625" max="5652" width="3.25" customWidth="1"/>
    <col min="5653" max="5658" width="10" customWidth="1"/>
    <col min="5659" max="5659" width="26.125" customWidth="1"/>
    <col min="5661" max="5664" width="3.5" customWidth="1"/>
    <col min="5879" max="5880" width="8.125" customWidth="1"/>
    <col min="5881" max="5908" width="3.25" customWidth="1"/>
    <col min="5909" max="5914" width="10" customWidth="1"/>
    <col min="5915" max="5915" width="26.125" customWidth="1"/>
    <col min="5917" max="5920" width="3.5" customWidth="1"/>
    <col min="6135" max="6136" width="8.125" customWidth="1"/>
    <col min="6137" max="6164" width="3.25" customWidth="1"/>
    <col min="6165" max="6170" width="10" customWidth="1"/>
    <col min="6171" max="6171" width="26.125" customWidth="1"/>
    <col min="6173" max="6176" width="3.5" customWidth="1"/>
    <col min="6391" max="6392" width="8.125" customWidth="1"/>
    <col min="6393" max="6420" width="3.25" customWidth="1"/>
    <col min="6421" max="6426" width="10" customWidth="1"/>
    <col min="6427" max="6427" width="26.125" customWidth="1"/>
    <col min="6429" max="6432" width="3.5" customWidth="1"/>
    <col min="6647" max="6648" width="8.125" customWidth="1"/>
    <col min="6649" max="6676" width="3.25" customWidth="1"/>
    <col min="6677" max="6682" width="10" customWidth="1"/>
    <col min="6683" max="6683" width="26.125" customWidth="1"/>
    <col min="6685" max="6688" width="3.5" customWidth="1"/>
    <col min="6903" max="6904" width="8.125" customWidth="1"/>
    <col min="6905" max="6932" width="3.25" customWidth="1"/>
    <col min="6933" max="6938" width="10" customWidth="1"/>
    <col min="6939" max="6939" width="26.125" customWidth="1"/>
    <col min="6941" max="6944" width="3.5" customWidth="1"/>
    <col min="7159" max="7160" width="8.125" customWidth="1"/>
    <col min="7161" max="7188" width="3.25" customWidth="1"/>
    <col min="7189" max="7194" width="10" customWidth="1"/>
    <col min="7195" max="7195" width="26.125" customWidth="1"/>
    <col min="7197" max="7200" width="3.5" customWidth="1"/>
    <col min="7415" max="7416" width="8.125" customWidth="1"/>
    <col min="7417" max="7444" width="3.25" customWidth="1"/>
    <col min="7445" max="7450" width="10" customWidth="1"/>
    <col min="7451" max="7451" width="26.125" customWidth="1"/>
    <col min="7453" max="7456" width="3.5" customWidth="1"/>
    <col min="7671" max="7672" width="8.125" customWidth="1"/>
    <col min="7673" max="7700" width="3.25" customWidth="1"/>
    <col min="7701" max="7706" width="10" customWidth="1"/>
    <col min="7707" max="7707" width="26.125" customWidth="1"/>
    <col min="7709" max="7712" width="3.5" customWidth="1"/>
    <col min="7927" max="7928" width="8.125" customWidth="1"/>
    <col min="7929" max="7956" width="3.25" customWidth="1"/>
    <col min="7957" max="7962" width="10" customWidth="1"/>
    <col min="7963" max="7963" width="26.125" customWidth="1"/>
    <col min="7965" max="7968" width="3.5" customWidth="1"/>
    <col min="8183" max="8184" width="8.125" customWidth="1"/>
    <col min="8185" max="8212" width="3.25" customWidth="1"/>
    <col min="8213" max="8218" width="10" customWidth="1"/>
    <col min="8219" max="8219" width="26.125" customWidth="1"/>
    <col min="8221" max="8224" width="3.5" customWidth="1"/>
    <col min="8439" max="8440" width="8.125" customWidth="1"/>
    <col min="8441" max="8468" width="3.25" customWidth="1"/>
    <col min="8469" max="8474" width="10" customWidth="1"/>
    <col min="8475" max="8475" width="26.125" customWidth="1"/>
    <col min="8477" max="8480" width="3.5" customWidth="1"/>
    <col min="8695" max="8696" width="8.125" customWidth="1"/>
    <col min="8697" max="8724" width="3.25" customWidth="1"/>
    <col min="8725" max="8730" width="10" customWidth="1"/>
    <col min="8731" max="8731" width="26.125" customWidth="1"/>
    <col min="8733" max="8736" width="3.5" customWidth="1"/>
    <col min="8951" max="8952" width="8.125" customWidth="1"/>
    <col min="8953" max="8980" width="3.25" customWidth="1"/>
    <col min="8981" max="8986" width="10" customWidth="1"/>
    <col min="8987" max="8987" width="26.125" customWidth="1"/>
    <col min="8989" max="8992" width="3.5" customWidth="1"/>
    <col min="9207" max="9208" width="8.125" customWidth="1"/>
    <col min="9209" max="9236" width="3.25" customWidth="1"/>
    <col min="9237" max="9242" width="10" customWidth="1"/>
    <col min="9243" max="9243" width="26.125" customWidth="1"/>
    <col min="9245" max="9248" width="3.5" customWidth="1"/>
    <col min="9463" max="9464" width="8.125" customWidth="1"/>
    <col min="9465" max="9492" width="3.25" customWidth="1"/>
    <col min="9493" max="9498" width="10" customWidth="1"/>
    <col min="9499" max="9499" width="26.125" customWidth="1"/>
    <col min="9501" max="9504" width="3.5" customWidth="1"/>
    <col min="9719" max="9720" width="8.125" customWidth="1"/>
    <col min="9721" max="9748" width="3.25" customWidth="1"/>
    <col min="9749" max="9754" width="10" customWidth="1"/>
    <col min="9755" max="9755" width="26.125" customWidth="1"/>
    <col min="9757" max="9760" width="3.5" customWidth="1"/>
    <col min="9975" max="9976" width="8.125" customWidth="1"/>
    <col min="9977" max="10004" width="3.25" customWidth="1"/>
    <col min="10005" max="10010" width="10" customWidth="1"/>
    <col min="10011" max="10011" width="26.125" customWidth="1"/>
    <col min="10013" max="10016" width="3.5" customWidth="1"/>
    <col min="10231" max="10232" width="8.125" customWidth="1"/>
    <col min="10233" max="10260" width="3.25" customWidth="1"/>
    <col min="10261" max="10266" width="10" customWidth="1"/>
    <col min="10267" max="10267" width="26.125" customWidth="1"/>
    <col min="10269" max="10272" width="3.5" customWidth="1"/>
    <col min="10487" max="10488" width="8.125" customWidth="1"/>
    <col min="10489" max="10516" width="3.25" customWidth="1"/>
    <col min="10517" max="10522" width="10" customWidth="1"/>
    <col min="10523" max="10523" width="26.125" customWidth="1"/>
    <col min="10525" max="10528" width="3.5" customWidth="1"/>
    <col min="10743" max="10744" width="8.125" customWidth="1"/>
    <col min="10745" max="10772" width="3.25" customWidth="1"/>
    <col min="10773" max="10778" width="10" customWidth="1"/>
    <col min="10779" max="10779" width="26.125" customWidth="1"/>
    <col min="10781" max="10784" width="3.5" customWidth="1"/>
    <col min="10999" max="11000" width="8.125" customWidth="1"/>
    <col min="11001" max="11028" width="3.25" customWidth="1"/>
    <col min="11029" max="11034" width="10" customWidth="1"/>
    <col min="11035" max="11035" width="26.125" customWidth="1"/>
    <col min="11037" max="11040" width="3.5" customWidth="1"/>
    <col min="11255" max="11256" width="8.125" customWidth="1"/>
    <col min="11257" max="11284" width="3.25" customWidth="1"/>
    <col min="11285" max="11290" width="10" customWidth="1"/>
    <col min="11291" max="11291" width="26.125" customWidth="1"/>
    <col min="11293" max="11296" width="3.5" customWidth="1"/>
    <col min="11511" max="11512" width="8.125" customWidth="1"/>
    <col min="11513" max="11540" width="3.25" customWidth="1"/>
    <col min="11541" max="11546" width="10" customWidth="1"/>
    <col min="11547" max="11547" width="26.125" customWidth="1"/>
    <col min="11549" max="11552" width="3.5" customWidth="1"/>
    <col min="11767" max="11768" width="8.125" customWidth="1"/>
    <col min="11769" max="11796" width="3.25" customWidth="1"/>
    <col min="11797" max="11802" width="10" customWidth="1"/>
    <col min="11803" max="11803" width="26.125" customWidth="1"/>
    <col min="11805" max="11808" width="3.5" customWidth="1"/>
    <col min="12023" max="12024" width="8.125" customWidth="1"/>
    <col min="12025" max="12052" width="3.25" customWidth="1"/>
    <col min="12053" max="12058" width="10" customWidth="1"/>
    <col min="12059" max="12059" width="26.125" customWidth="1"/>
    <col min="12061" max="12064" width="3.5" customWidth="1"/>
    <col min="12279" max="12280" width="8.125" customWidth="1"/>
    <col min="12281" max="12308" width="3.25" customWidth="1"/>
    <col min="12309" max="12314" width="10" customWidth="1"/>
    <col min="12315" max="12315" width="26.125" customWidth="1"/>
    <col min="12317" max="12320" width="3.5" customWidth="1"/>
    <col min="12535" max="12536" width="8.125" customWidth="1"/>
    <col min="12537" max="12564" width="3.25" customWidth="1"/>
    <col min="12565" max="12570" width="10" customWidth="1"/>
    <col min="12571" max="12571" width="26.125" customWidth="1"/>
    <col min="12573" max="12576" width="3.5" customWidth="1"/>
    <col min="12791" max="12792" width="8.125" customWidth="1"/>
    <col min="12793" max="12820" width="3.25" customWidth="1"/>
    <col min="12821" max="12826" width="10" customWidth="1"/>
    <col min="12827" max="12827" width="26.125" customWidth="1"/>
    <col min="12829" max="12832" width="3.5" customWidth="1"/>
    <col min="13047" max="13048" width="8.125" customWidth="1"/>
    <col min="13049" max="13076" width="3.25" customWidth="1"/>
    <col min="13077" max="13082" width="10" customWidth="1"/>
    <col min="13083" max="13083" width="26.125" customWidth="1"/>
    <col min="13085" max="13088" width="3.5" customWidth="1"/>
    <col min="13303" max="13304" width="8.125" customWidth="1"/>
    <col min="13305" max="13332" width="3.25" customWidth="1"/>
    <col min="13333" max="13338" width="10" customWidth="1"/>
    <col min="13339" max="13339" width="26.125" customWidth="1"/>
    <col min="13341" max="13344" width="3.5" customWidth="1"/>
    <col min="13559" max="13560" width="8.125" customWidth="1"/>
    <col min="13561" max="13588" width="3.25" customWidth="1"/>
    <col min="13589" max="13594" width="10" customWidth="1"/>
    <col min="13595" max="13595" width="26.125" customWidth="1"/>
    <col min="13597" max="13600" width="3.5" customWidth="1"/>
    <col min="13815" max="13816" width="8.125" customWidth="1"/>
    <col min="13817" max="13844" width="3.25" customWidth="1"/>
    <col min="13845" max="13850" width="10" customWidth="1"/>
    <col min="13851" max="13851" width="26.125" customWidth="1"/>
    <col min="13853" max="13856" width="3.5" customWidth="1"/>
    <col min="14071" max="14072" width="8.125" customWidth="1"/>
    <col min="14073" max="14100" width="3.25" customWidth="1"/>
    <col min="14101" max="14106" width="10" customWidth="1"/>
    <col min="14107" max="14107" width="26.125" customWidth="1"/>
    <col min="14109" max="14112" width="3.5" customWidth="1"/>
    <col min="14327" max="14328" width="8.125" customWidth="1"/>
    <col min="14329" max="14356" width="3.25" customWidth="1"/>
    <col min="14357" max="14362" width="10" customWidth="1"/>
    <col min="14363" max="14363" width="26.125" customWidth="1"/>
    <col min="14365" max="14368" width="3.5" customWidth="1"/>
    <col min="14583" max="14584" width="8.125" customWidth="1"/>
    <col min="14585" max="14612" width="3.25" customWidth="1"/>
    <col min="14613" max="14618" width="10" customWidth="1"/>
    <col min="14619" max="14619" width="26.125" customWidth="1"/>
    <col min="14621" max="14624" width="3.5" customWidth="1"/>
    <col min="14839" max="14840" width="8.125" customWidth="1"/>
    <col min="14841" max="14868" width="3.25" customWidth="1"/>
    <col min="14869" max="14874" width="10" customWidth="1"/>
    <col min="14875" max="14875" width="26.125" customWidth="1"/>
    <col min="14877" max="14880" width="3.5" customWidth="1"/>
    <col min="15095" max="15096" width="8.125" customWidth="1"/>
    <col min="15097" max="15124" width="3.25" customWidth="1"/>
    <col min="15125" max="15130" width="10" customWidth="1"/>
    <col min="15131" max="15131" width="26.125" customWidth="1"/>
    <col min="15133" max="15136" width="3.5" customWidth="1"/>
    <col min="15351" max="15352" width="8.125" customWidth="1"/>
    <col min="15353" max="15380" width="3.25" customWidth="1"/>
    <col min="15381" max="15386" width="10" customWidth="1"/>
    <col min="15387" max="15387" width="26.125" customWidth="1"/>
    <col min="15389" max="15392" width="3.5" customWidth="1"/>
    <col min="15607" max="15608" width="8.125" customWidth="1"/>
    <col min="15609" max="15636" width="3.25" customWidth="1"/>
    <col min="15637" max="15642" width="10" customWidth="1"/>
    <col min="15643" max="15643" width="26.125" customWidth="1"/>
    <col min="15645" max="15648" width="3.5" customWidth="1"/>
    <col min="15863" max="15864" width="8.125" customWidth="1"/>
    <col min="15865" max="15892" width="3.25" customWidth="1"/>
    <col min="15893" max="15898" width="10" customWidth="1"/>
    <col min="15899" max="15899" width="26.125" customWidth="1"/>
    <col min="15901" max="15904" width="3.5" customWidth="1"/>
    <col min="16119" max="16120" width="8.125" customWidth="1"/>
    <col min="16121" max="16148" width="3.25" customWidth="1"/>
    <col min="16149" max="16154" width="10" customWidth="1"/>
    <col min="16155" max="16155" width="26.125" customWidth="1"/>
    <col min="16157" max="16160" width="3.5" customWidth="1"/>
  </cols>
  <sheetData>
    <row r="1" spans="1:35" ht="33" thickBot="1">
      <c r="A1" s="279" t="s">
        <v>81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5" ht="22.5" customHeight="1">
      <c r="A2" s="93"/>
      <c r="B2" s="94" t="s">
        <v>11</v>
      </c>
      <c r="C2" s="289" t="str">
        <f>A4</f>
        <v>勝山北部中</v>
      </c>
      <c r="D2" s="290"/>
      <c r="E2" s="290"/>
      <c r="F2" s="295"/>
      <c r="G2" s="289" t="str">
        <f>A6</f>
        <v>灯明寺中</v>
      </c>
      <c r="H2" s="290"/>
      <c r="I2" s="290"/>
      <c r="J2" s="290"/>
      <c r="K2" s="289" t="str">
        <f>A8</f>
        <v>永平寺中</v>
      </c>
      <c r="L2" s="290"/>
      <c r="M2" s="290"/>
      <c r="N2" s="290"/>
      <c r="O2" s="289" t="str">
        <f>A10</f>
        <v>武生六中</v>
      </c>
      <c r="P2" s="290"/>
      <c r="Q2" s="290"/>
      <c r="R2" s="290"/>
      <c r="S2" s="289" t="str">
        <f>A12</f>
        <v>芦原中Ⅱ</v>
      </c>
      <c r="T2" s="290"/>
      <c r="U2" s="290"/>
      <c r="V2" s="290"/>
      <c r="W2" s="289" t="str">
        <f>A14</f>
        <v>敦賀FC Ⅱ</v>
      </c>
      <c r="X2" s="290"/>
      <c r="Y2" s="290"/>
      <c r="Z2" s="290"/>
      <c r="AA2" s="289" t="str">
        <f>A16</f>
        <v>テクノⅡ</v>
      </c>
      <c r="AB2" s="290"/>
      <c r="AC2" s="290"/>
      <c r="AD2" s="290"/>
      <c r="AE2" s="333" t="s">
        <v>12</v>
      </c>
      <c r="AF2" s="346" t="s">
        <v>13</v>
      </c>
      <c r="AG2" s="346" t="s">
        <v>14</v>
      </c>
      <c r="AH2" s="403" t="s">
        <v>15</v>
      </c>
      <c r="AI2" s="348" t="s">
        <v>16</v>
      </c>
    </row>
    <row r="3" spans="1:35" ht="22.5" customHeight="1">
      <c r="A3" s="95" t="s">
        <v>17</v>
      </c>
      <c r="B3" s="96"/>
      <c r="C3" s="292"/>
      <c r="D3" s="293"/>
      <c r="E3" s="293"/>
      <c r="F3" s="296"/>
      <c r="G3" s="292"/>
      <c r="H3" s="293"/>
      <c r="I3" s="293"/>
      <c r="J3" s="293"/>
      <c r="K3" s="292"/>
      <c r="L3" s="293"/>
      <c r="M3" s="293"/>
      <c r="N3" s="293"/>
      <c r="O3" s="292"/>
      <c r="P3" s="293"/>
      <c r="Q3" s="293"/>
      <c r="R3" s="293"/>
      <c r="S3" s="292"/>
      <c r="T3" s="293"/>
      <c r="U3" s="293"/>
      <c r="V3" s="293"/>
      <c r="W3" s="292"/>
      <c r="X3" s="293"/>
      <c r="Y3" s="293"/>
      <c r="Z3" s="293"/>
      <c r="AA3" s="292"/>
      <c r="AB3" s="293"/>
      <c r="AC3" s="293"/>
      <c r="AD3" s="293"/>
      <c r="AE3" s="334"/>
      <c r="AF3" s="347"/>
      <c r="AG3" s="347"/>
      <c r="AH3" s="404"/>
      <c r="AI3" s="349"/>
    </row>
    <row r="4" spans="1:35" ht="22.5" customHeight="1">
      <c r="A4" s="260" t="s">
        <v>61</v>
      </c>
      <c r="B4" s="261"/>
      <c r="C4" s="18"/>
      <c r="D4" s="19"/>
      <c r="E4" s="19"/>
      <c r="F4" s="20"/>
      <c r="G4" s="18" t="str">
        <f t="shared" ref="G4:G17" si="0">IF(H4="","",IF(H4=J4,"△",IF(H4&gt;J4,"○","●")))</f>
        <v>●</v>
      </c>
      <c r="H4" s="19">
        <v>0</v>
      </c>
      <c r="I4" s="19" t="s">
        <v>18</v>
      </c>
      <c r="J4" s="20">
        <v>16</v>
      </c>
      <c r="K4" s="18" t="str">
        <f t="shared" ref="K4:K17" si="1">IF(L4="","",IF(L4=N4,"△",IF(L4&gt;N4,"○","●")))</f>
        <v>●</v>
      </c>
      <c r="L4" s="19">
        <v>0</v>
      </c>
      <c r="M4" s="19" t="s">
        <v>18</v>
      </c>
      <c r="N4" s="20">
        <v>12</v>
      </c>
      <c r="O4" s="18" t="str">
        <f t="shared" ref="O4:O17" si="2">IF(P4="","",IF(P4=R4,"△",IF(P4&gt;R4,"○","●")))</f>
        <v>●</v>
      </c>
      <c r="P4" s="19">
        <v>0</v>
      </c>
      <c r="Q4" s="19" t="s">
        <v>18</v>
      </c>
      <c r="R4" s="20">
        <v>15</v>
      </c>
      <c r="S4" s="18" t="str">
        <f t="shared" ref="S4:S17" si="3">IF(T4="","",IF(T4=V4,"△",IF(T4&gt;V4,"○","●")))</f>
        <v>●</v>
      </c>
      <c r="T4" s="19">
        <v>0</v>
      </c>
      <c r="U4" s="19" t="s">
        <v>18</v>
      </c>
      <c r="V4" s="20">
        <v>10</v>
      </c>
      <c r="W4" s="18" t="str">
        <f t="shared" ref="W4:W17" si="4">IF(X4="","",IF(X4=Z4,"△",IF(X4&gt;Z4,"○","●")))</f>
        <v>●</v>
      </c>
      <c r="X4" s="19">
        <v>1</v>
      </c>
      <c r="Y4" s="19" t="s">
        <v>18</v>
      </c>
      <c r="Z4" s="20">
        <v>6</v>
      </c>
      <c r="AA4" s="18" t="str">
        <f t="shared" ref="AA4:AA17" si="5">IF(AB4="","",IF(AB4=AD4,"△",IF(AB4&gt;AD4,"○","●")))</f>
        <v>●</v>
      </c>
      <c r="AB4" s="19">
        <v>0</v>
      </c>
      <c r="AC4" s="19" t="s">
        <v>18</v>
      </c>
      <c r="AD4" s="20">
        <v>21</v>
      </c>
      <c r="AE4" s="264">
        <f>COUNTIF(C4:AD5,"○")*3+COUNTIF(C4:AD5,"△")</f>
        <v>0</v>
      </c>
      <c r="AF4" s="266">
        <f>D4+H4+L4+P4+T4+X4+AB4+D5+H5+L5+P5+T5+X5+AB5</f>
        <v>3</v>
      </c>
      <c r="AG4" s="268">
        <f>-(F4+J4+N4+R4+V4+Z4+AD4+F5+J5+N5+R5+V5+Z5+AD5)</f>
        <v>-102</v>
      </c>
      <c r="AH4" s="268">
        <f>AF4+AG4</f>
        <v>-99</v>
      </c>
      <c r="AI4" s="335">
        <f>RANK(AE4,$AE$4:$AE$17,0)</f>
        <v>7</v>
      </c>
    </row>
    <row r="5" spans="1:35" ht="22.5" customHeight="1">
      <c r="A5" s="270"/>
      <c r="B5" s="271"/>
      <c r="C5" s="22"/>
      <c r="D5" s="23"/>
      <c r="E5" s="24"/>
      <c r="F5" s="25"/>
      <c r="G5" s="26" t="str">
        <f t="shared" si="0"/>
        <v>●</v>
      </c>
      <c r="H5" s="23">
        <v>0</v>
      </c>
      <c r="I5" s="24" t="s">
        <v>18</v>
      </c>
      <c r="J5" s="25">
        <v>2</v>
      </c>
      <c r="K5" s="26" t="str">
        <f t="shared" si="1"/>
        <v>●</v>
      </c>
      <c r="L5" s="23">
        <v>2</v>
      </c>
      <c r="M5" s="24" t="s">
        <v>18</v>
      </c>
      <c r="N5" s="25">
        <v>3</v>
      </c>
      <c r="O5" s="26" t="str">
        <f t="shared" si="2"/>
        <v>●</v>
      </c>
      <c r="P5" s="23">
        <v>0</v>
      </c>
      <c r="Q5" s="24" t="s">
        <v>18</v>
      </c>
      <c r="R5" s="25">
        <v>3</v>
      </c>
      <c r="S5" s="26" t="str">
        <f t="shared" si="3"/>
        <v>●</v>
      </c>
      <c r="T5" s="23">
        <v>0</v>
      </c>
      <c r="U5" s="24" t="s">
        <v>18</v>
      </c>
      <c r="V5" s="25">
        <v>3</v>
      </c>
      <c r="W5" s="26" t="str">
        <f t="shared" si="4"/>
        <v>●</v>
      </c>
      <c r="X5" s="23">
        <v>0</v>
      </c>
      <c r="Y5" s="24" t="s">
        <v>18</v>
      </c>
      <c r="Z5" s="25">
        <v>3</v>
      </c>
      <c r="AA5" s="26" t="str">
        <f t="shared" si="5"/>
        <v>●</v>
      </c>
      <c r="AB5" s="23">
        <v>0</v>
      </c>
      <c r="AC5" s="24" t="s">
        <v>18</v>
      </c>
      <c r="AD5" s="25">
        <v>8</v>
      </c>
      <c r="AE5" s="265"/>
      <c r="AF5" s="267"/>
      <c r="AG5" s="269"/>
      <c r="AH5" s="269"/>
      <c r="AI5" s="339"/>
    </row>
    <row r="6" spans="1:35" ht="22.5" customHeight="1">
      <c r="A6" s="260" t="s">
        <v>62</v>
      </c>
      <c r="B6" s="261"/>
      <c r="C6" s="18" t="str">
        <f t="shared" ref="C6:C17" si="6">IF(D6="","",IF(D6=F6,"△",IF(D6&gt;F6,"○","●")))</f>
        <v>○</v>
      </c>
      <c r="D6" s="19">
        <v>16</v>
      </c>
      <c r="E6" s="19" t="s">
        <v>18</v>
      </c>
      <c r="F6" s="20">
        <v>0</v>
      </c>
      <c r="G6" s="18" t="str">
        <f t="shared" si="0"/>
        <v/>
      </c>
      <c r="H6" s="19"/>
      <c r="I6" s="19"/>
      <c r="J6" s="20"/>
      <c r="K6" s="18" t="str">
        <f t="shared" si="1"/>
        <v>●</v>
      </c>
      <c r="L6" s="19">
        <v>2</v>
      </c>
      <c r="M6" s="19" t="s">
        <v>18</v>
      </c>
      <c r="N6" s="20">
        <v>3</v>
      </c>
      <c r="O6" s="18" t="str">
        <f t="shared" si="2"/>
        <v>●</v>
      </c>
      <c r="P6" s="19">
        <v>0</v>
      </c>
      <c r="Q6" s="19" t="s">
        <v>18</v>
      </c>
      <c r="R6" s="20">
        <v>2</v>
      </c>
      <c r="S6" s="18" t="str">
        <f t="shared" si="3"/>
        <v>○</v>
      </c>
      <c r="T6" s="19">
        <v>5</v>
      </c>
      <c r="U6" s="19" t="s">
        <v>18</v>
      </c>
      <c r="V6" s="20">
        <v>2</v>
      </c>
      <c r="W6" s="18" t="str">
        <f t="shared" si="4"/>
        <v>○</v>
      </c>
      <c r="X6" s="19">
        <v>3</v>
      </c>
      <c r="Y6" s="19" t="s">
        <v>18</v>
      </c>
      <c r="Z6" s="20">
        <v>0</v>
      </c>
      <c r="AA6" s="18" t="str">
        <f t="shared" si="5"/>
        <v>△</v>
      </c>
      <c r="AB6" s="19">
        <v>2</v>
      </c>
      <c r="AC6" s="19" t="s">
        <v>18</v>
      </c>
      <c r="AD6" s="20">
        <v>2</v>
      </c>
      <c r="AE6" s="264">
        <f>COUNTIF(C6:AD7,"○")*3+COUNTIF(C6:AD7,"△")</f>
        <v>26</v>
      </c>
      <c r="AF6" s="266">
        <f>D6+H6+L6+P6+T6+X6+AB6+D7+H7+L7+P7+T7+X7+AB7</f>
        <v>60</v>
      </c>
      <c r="AG6" s="268">
        <f>-(F6+J6+N6+R6+V6+Z6+AD6+F7+J7+N7+R7+V7+Z7+AD7)</f>
        <v>-11</v>
      </c>
      <c r="AH6" s="268">
        <f>AF6+AG6</f>
        <v>49</v>
      </c>
      <c r="AI6" s="335">
        <f>RANK(AE6,$AE$4:$AE$17,0)</f>
        <v>2</v>
      </c>
    </row>
    <row r="7" spans="1:35" ht="22.5" customHeight="1">
      <c r="A7" s="262"/>
      <c r="B7" s="263"/>
      <c r="C7" s="26" t="str">
        <f t="shared" si="6"/>
        <v>○</v>
      </c>
      <c r="D7" s="23">
        <v>2</v>
      </c>
      <c r="E7" s="24" t="s">
        <v>18</v>
      </c>
      <c r="F7" s="25">
        <v>0</v>
      </c>
      <c r="G7" s="26" t="str">
        <f t="shared" si="0"/>
        <v/>
      </c>
      <c r="H7" s="23"/>
      <c r="I7" s="24"/>
      <c r="J7" s="25"/>
      <c r="K7" s="26" t="str">
        <f t="shared" si="1"/>
        <v>○</v>
      </c>
      <c r="L7" s="23">
        <v>5</v>
      </c>
      <c r="M7" s="24" t="s">
        <v>18</v>
      </c>
      <c r="N7" s="25">
        <v>0</v>
      </c>
      <c r="O7" s="26" t="str">
        <f t="shared" si="2"/>
        <v>○</v>
      </c>
      <c r="P7" s="23">
        <v>13</v>
      </c>
      <c r="Q7" s="24" t="s">
        <v>18</v>
      </c>
      <c r="R7" s="25">
        <v>0</v>
      </c>
      <c r="S7" s="26" t="str">
        <f t="shared" si="3"/>
        <v>○</v>
      </c>
      <c r="T7" s="23">
        <v>5</v>
      </c>
      <c r="U7" s="24" t="s">
        <v>18</v>
      </c>
      <c r="V7" s="25">
        <v>0</v>
      </c>
      <c r="W7" s="26" t="str">
        <f t="shared" si="4"/>
        <v>○</v>
      </c>
      <c r="X7" s="23">
        <v>5</v>
      </c>
      <c r="Y7" s="24" t="s">
        <v>18</v>
      </c>
      <c r="Z7" s="25">
        <v>0</v>
      </c>
      <c r="AA7" s="26" t="str">
        <f t="shared" si="5"/>
        <v>△</v>
      </c>
      <c r="AB7" s="23">
        <v>2</v>
      </c>
      <c r="AC7" s="24" t="s">
        <v>18</v>
      </c>
      <c r="AD7" s="25">
        <v>2</v>
      </c>
      <c r="AE7" s="265"/>
      <c r="AF7" s="267"/>
      <c r="AG7" s="269"/>
      <c r="AH7" s="269"/>
      <c r="AI7" s="339"/>
    </row>
    <row r="8" spans="1:35" ht="22.5" customHeight="1">
      <c r="A8" s="270" t="s">
        <v>63</v>
      </c>
      <c r="B8" s="271"/>
      <c r="C8" s="18" t="str">
        <f t="shared" si="6"/>
        <v>○</v>
      </c>
      <c r="D8" s="19">
        <v>12</v>
      </c>
      <c r="E8" s="19" t="s">
        <v>18</v>
      </c>
      <c r="F8" s="20">
        <v>0</v>
      </c>
      <c r="G8" s="18" t="str">
        <f t="shared" si="0"/>
        <v>○</v>
      </c>
      <c r="H8" s="19">
        <v>3</v>
      </c>
      <c r="I8" s="19" t="s">
        <v>18</v>
      </c>
      <c r="J8" s="20">
        <v>2</v>
      </c>
      <c r="K8" s="18" t="str">
        <f t="shared" si="1"/>
        <v/>
      </c>
      <c r="L8" s="19"/>
      <c r="M8" s="19"/>
      <c r="N8" s="20"/>
      <c r="O8" s="18" t="str">
        <f t="shared" si="2"/>
        <v>●</v>
      </c>
      <c r="P8" s="19">
        <v>1</v>
      </c>
      <c r="Q8" s="19" t="s">
        <v>18</v>
      </c>
      <c r="R8" s="20">
        <v>2</v>
      </c>
      <c r="S8" s="18" t="str">
        <f t="shared" si="3"/>
        <v>△</v>
      </c>
      <c r="T8" s="19">
        <v>1</v>
      </c>
      <c r="U8" s="19" t="s">
        <v>18</v>
      </c>
      <c r="V8" s="20">
        <v>1</v>
      </c>
      <c r="W8" s="18" t="str">
        <f t="shared" si="4"/>
        <v>○</v>
      </c>
      <c r="X8" s="19">
        <v>6</v>
      </c>
      <c r="Y8" s="19" t="s">
        <v>18</v>
      </c>
      <c r="Z8" s="20">
        <v>1</v>
      </c>
      <c r="AA8" s="18" t="str">
        <f t="shared" si="5"/>
        <v>●</v>
      </c>
      <c r="AB8" s="19">
        <v>2</v>
      </c>
      <c r="AC8" s="19" t="s">
        <v>18</v>
      </c>
      <c r="AD8" s="20">
        <v>4</v>
      </c>
      <c r="AE8" s="264">
        <f>COUNTIF(C8:AD9,"○")*3+COUNTIF(C8:AD9,"△")</f>
        <v>17</v>
      </c>
      <c r="AF8" s="266">
        <f>D8+H8+L8+P8+T8+X8+AB8+D9+H9+L9+P9+T9+X9+AB9</f>
        <v>44</v>
      </c>
      <c r="AG8" s="268">
        <f>-(F8+J8+N8+R8+V8+Z8+AD8+F9+J9+N9+R9+V9+Z9+AD9)</f>
        <v>-30</v>
      </c>
      <c r="AH8" s="268">
        <f>AF8+AG8</f>
        <v>14</v>
      </c>
      <c r="AI8" s="335">
        <f>RANK(AE8,$AE$4:$AE$17,0)</f>
        <v>4</v>
      </c>
    </row>
    <row r="9" spans="1:35" ht="22.5" customHeight="1">
      <c r="A9" s="270"/>
      <c r="B9" s="271"/>
      <c r="C9" s="26" t="str">
        <f t="shared" si="6"/>
        <v>○</v>
      </c>
      <c r="D9" s="23">
        <v>3</v>
      </c>
      <c r="E9" s="24" t="s">
        <v>18</v>
      </c>
      <c r="F9" s="25">
        <v>2</v>
      </c>
      <c r="G9" s="26" t="str">
        <f t="shared" si="0"/>
        <v>●</v>
      </c>
      <c r="H9" s="23">
        <v>0</v>
      </c>
      <c r="I9" s="24" t="s">
        <v>18</v>
      </c>
      <c r="J9" s="25">
        <v>5</v>
      </c>
      <c r="K9" s="26" t="str">
        <f t="shared" si="1"/>
        <v/>
      </c>
      <c r="L9" s="23"/>
      <c r="M9" s="24"/>
      <c r="N9" s="25"/>
      <c r="O9" s="26" t="str">
        <f t="shared" si="2"/>
        <v>○</v>
      </c>
      <c r="P9" s="23">
        <v>10</v>
      </c>
      <c r="Q9" s="24" t="s">
        <v>18</v>
      </c>
      <c r="R9" s="25">
        <v>1</v>
      </c>
      <c r="S9" s="26" t="str">
        <f t="shared" si="3"/>
        <v>△</v>
      </c>
      <c r="T9" s="23">
        <v>3</v>
      </c>
      <c r="U9" s="24" t="s">
        <v>18</v>
      </c>
      <c r="V9" s="25">
        <v>3</v>
      </c>
      <c r="W9" s="26" t="str">
        <f t="shared" si="4"/>
        <v>●</v>
      </c>
      <c r="X9" s="23">
        <v>3</v>
      </c>
      <c r="Y9" s="24" t="s">
        <v>18</v>
      </c>
      <c r="Z9" s="25">
        <v>4</v>
      </c>
      <c r="AA9" s="26" t="str">
        <f t="shared" si="5"/>
        <v>●</v>
      </c>
      <c r="AB9" s="23">
        <v>0</v>
      </c>
      <c r="AC9" s="24" t="s">
        <v>18</v>
      </c>
      <c r="AD9" s="25">
        <v>5</v>
      </c>
      <c r="AE9" s="265"/>
      <c r="AF9" s="267"/>
      <c r="AG9" s="269"/>
      <c r="AH9" s="269"/>
      <c r="AI9" s="339"/>
    </row>
    <row r="10" spans="1:35" ht="22.5" customHeight="1">
      <c r="A10" s="260" t="s">
        <v>27</v>
      </c>
      <c r="B10" s="261"/>
      <c r="C10" s="18" t="str">
        <f t="shared" si="6"/>
        <v>○</v>
      </c>
      <c r="D10" s="19">
        <v>15</v>
      </c>
      <c r="E10" s="19" t="s">
        <v>18</v>
      </c>
      <c r="F10" s="20">
        <v>0</v>
      </c>
      <c r="G10" s="18" t="str">
        <f t="shared" si="0"/>
        <v>○</v>
      </c>
      <c r="H10" s="19">
        <v>2</v>
      </c>
      <c r="I10" s="19" t="s">
        <v>18</v>
      </c>
      <c r="J10" s="20">
        <v>0</v>
      </c>
      <c r="K10" s="18" t="str">
        <f t="shared" si="1"/>
        <v>○</v>
      </c>
      <c r="L10" s="19">
        <v>2</v>
      </c>
      <c r="M10" s="19" t="s">
        <v>18</v>
      </c>
      <c r="N10" s="20">
        <v>1</v>
      </c>
      <c r="O10" s="18" t="str">
        <f t="shared" si="2"/>
        <v/>
      </c>
      <c r="P10" s="19"/>
      <c r="Q10" s="19"/>
      <c r="R10" s="20"/>
      <c r="S10" s="18" t="str">
        <f t="shared" si="3"/>
        <v>○</v>
      </c>
      <c r="T10" s="19">
        <v>7</v>
      </c>
      <c r="U10" s="19" t="s">
        <v>18</v>
      </c>
      <c r="V10" s="20">
        <v>0</v>
      </c>
      <c r="W10" s="18" t="str">
        <f t="shared" si="4"/>
        <v>○</v>
      </c>
      <c r="X10" s="19">
        <v>9</v>
      </c>
      <c r="Y10" s="19" t="s">
        <v>64</v>
      </c>
      <c r="Z10" s="20">
        <v>0</v>
      </c>
      <c r="AA10" s="18" t="str">
        <f t="shared" si="5"/>
        <v>●</v>
      </c>
      <c r="AB10" s="19">
        <v>0</v>
      </c>
      <c r="AC10" s="19" t="s">
        <v>18</v>
      </c>
      <c r="AD10" s="20">
        <v>1</v>
      </c>
      <c r="AE10" s="264">
        <f>COUNTIF(C10:AD11,"○")*3+COUNTIF(C10:AD11,"△")</f>
        <v>18</v>
      </c>
      <c r="AF10" s="266">
        <f>D10+H10+L10+P10+T10+X10+AB10+D11+H11+L11+P11+T11+X11+AB11</f>
        <v>40</v>
      </c>
      <c r="AG10" s="268">
        <f>-(F10+J10+N10+R10+V10+Z10+AD10+F11+J11+N11+R11+V11+Z11+AD11)</f>
        <v>-70</v>
      </c>
      <c r="AH10" s="268">
        <f>AF10+AG10</f>
        <v>-30</v>
      </c>
      <c r="AI10" s="335">
        <f>RANK(AE10,$AE$4:$AE$17,0)</f>
        <v>3</v>
      </c>
    </row>
    <row r="11" spans="1:35" ht="22.5" customHeight="1">
      <c r="A11" s="262"/>
      <c r="B11" s="263"/>
      <c r="C11" s="26" t="str">
        <f t="shared" si="6"/>
        <v>○</v>
      </c>
      <c r="D11" s="23">
        <v>3</v>
      </c>
      <c r="E11" s="24" t="s">
        <v>18</v>
      </c>
      <c r="F11" s="25">
        <v>0</v>
      </c>
      <c r="G11" s="26" t="str">
        <f t="shared" si="0"/>
        <v>●</v>
      </c>
      <c r="H11" s="23">
        <v>0</v>
      </c>
      <c r="I11" s="24" t="s">
        <v>18</v>
      </c>
      <c r="J11" s="25">
        <v>13</v>
      </c>
      <c r="K11" s="26" t="str">
        <f t="shared" si="1"/>
        <v>●</v>
      </c>
      <c r="L11" s="23">
        <v>1</v>
      </c>
      <c r="M11" s="24" t="s">
        <v>64</v>
      </c>
      <c r="N11" s="25">
        <v>10</v>
      </c>
      <c r="O11" s="26" t="str">
        <f t="shared" si="2"/>
        <v/>
      </c>
      <c r="P11" s="23"/>
      <c r="Q11" s="24"/>
      <c r="R11" s="25"/>
      <c r="S11" s="26" t="str">
        <f t="shared" si="3"/>
        <v>●</v>
      </c>
      <c r="T11" s="23">
        <v>0</v>
      </c>
      <c r="U11" s="24" t="s">
        <v>18</v>
      </c>
      <c r="V11" s="25">
        <v>17</v>
      </c>
      <c r="W11" s="26" t="str">
        <f t="shared" si="4"/>
        <v>●</v>
      </c>
      <c r="X11" s="23">
        <v>1</v>
      </c>
      <c r="Y11" s="24" t="s">
        <v>18</v>
      </c>
      <c r="Z11" s="25">
        <v>13</v>
      </c>
      <c r="AA11" s="26" t="str">
        <f t="shared" si="5"/>
        <v>●</v>
      </c>
      <c r="AB11" s="23">
        <v>0</v>
      </c>
      <c r="AC11" s="24" t="s">
        <v>18</v>
      </c>
      <c r="AD11" s="25">
        <v>15</v>
      </c>
      <c r="AE11" s="265"/>
      <c r="AF11" s="267"/>
      <c r="AG11" s="269"/>
      <c r="AH11" s="269"/>
      <c r="AI11" s="339"/>
    </row>
    <row r="12" spans="1:35" ht="22.5" customHeight="1">
      <c r="A12" s="270" t="s">
        <v>25</v>
      </c>
      <c r="B12" s="271"/>
      <c r="C12" s="18" t="str">
        <f t="shared" si="6"/>
        <v>○</v>
      </c>
      <c r="D12" s="19">
        <v>10</v>
      </c>
      <c r="E12" s="19" t="s">
        <v>18</v>
      </c>
      <c r="F12" s="20">
        <v>0</v>
      </c>
      <c r="G12" s="18" t="str">
        <f t="shared" si="0"/>
        <v>●</v>
      </c>
      <c r="H12" s="19">
        <v>2</v>
      </c>
      <c r="I12" s="19" t="s">
        <v>18</v>
      </c>
      <c r="J12" s="20">
        <v>5</v>
      </c>
      <c r="K12" s="18" t="str">
        <f t="shared" si="1"/>
        <v>△</v>
      </c>
      <c r="L12" s="19">
        <v>1</v>
      </c>
      <c r="M12" s="19" t="s">
        <v>18</v>
      </c>
      <c r="N12" s="20">
        <v>1</v>
      </c>
      <c r="O12" s="18" t="str">
        <f t="shared" si="2"/>
        <v>●</v>
      </c>
      <c r="P12" s="19">
        <v>0</v>
      </c>
      <c r="Q12" s="19" t="s">
        <v>64</v>
      </c>
      <c r="R12" s="20">
        <v>7</v>
      </c>
      <c r="S12" s="18" t="str">
        <f t="shared" si="3"/>
        <v/>
      </c>
      <c r="T12" s="19"/>
      <c r="U12" s="19"/>
      <c r="V12" s="20"/>
      <c r="W12" s="18" t="str">
        <f t="shared" si="4"/>
        <v>○</v>
      </c>
      <c r="X12" s="19">
        <v>5</v>
      </c>
      <c r="Y12" s="19" t="s">
        <v>64</v>
      </c>
      <c r="Z12" s="20">
        <v>2</v>
      </c>
      <c r="AA12" s="18" t="str">
        <f t="shared" si="5"/>
        <v>●</v>
      </c>
      <c r="AB12" s="19">
        <v>1</v>
      </c>
      <c r="AC12" s="19" t="s">
        <v>18</v>
      </c>
      <c r="AD12" s="20">
        <v>3</v>
      </c>
      <c r="AE12" s="264">
        <f>COUNTIF(C12:AD13,"○")*3+COUNTIF(C12:AD13,"△")</f>
        <v>15</v>
      </c>
      <c r="AF12" s="266">
        <f>D12+H12+L12+P12+T12+X12+AB12+D13+H13+L13+P13+T13+X13+AB13</f>
        <v>43</v>
      </c>
      <c r="AG12" s="268">
        <f>-(F12+J12+N12+R12+V12+Z12+AD12+F13+J13+N13+R13+V13+Z13+AD13)</f>
        <v>-35</v>
      </c>
      <c r="AH12" s="268">
        <f>AF12+AG12</f>
        <v>8</v>
      </c>
      <c r="AI12" s="335">
        <f>RANK(AE12,$AE$4:$AE$17,0)</f>
        <v>5</v>
      </c>
    </row>
    <row r="13" spans="1:35" ht="22.5" customHeight="1">
      <c r="A13" s="270"/>
      <c r="B13" s="271"/>
      <c r="C13" s="26" t="str">
        <f t="shared" si="6"/>
        <v>○</v>
      </c>
      <c r="D13" s="23">
        <v>3</v>
      </c>
      <c r="E13" s="24" t="s">
        <v>64</v>
      </c>
      <c r="F13" s="25">
        <v>0</v>
      </c>
      <c r="G13" s="26" t="str">
        <f t="shared" si="0"/>
        <v>●</v>
      </c>
      <c r="H13" s="23">
        <v>0</v>
      </c>
      <c r="I13" s="24" t="s">
        <v>18</v>
      </c>
      <c r="J13" s="25">
        <v>5</v>
      </c>
      <c r="K13" s="26" t="str">
        <f t="shared" si="1"/>
        <v>△</v>
      </c>
      <c r="L13" s="23">
        <v>3</v>
      </c>
      <c r="M13" s="24" t="s">
        <v>18</v>
      </c>
      <c r="N13" s="25">
        <v>3</v>
      </c>
      <c r="O13" s="26" t="str">
        <f t="shared" si="2"/>
        <v>○</v>
      </c>
      <c r="P13" s="23">
        <v>17</v>
      </c>
      <c r="Q13" s="24" t="s">
        <v>18</v>
      </c>
      <c r="R13" s="25">
        <v>0</v>
      </c>
      <c r="S13" s="26" t="str">
        <f t="shared" si="3"/>
        <v/>
      </c>
      <c r="T13" s="23"/>
      <c r="U13" s="24"/>
      <c r="V13" s="25"/>
      <c r="W13" s="26" t="str">
        <f t="shared" si="4"/>
        <v>△</v>
      </c>
      <c r="X13" s="23">
        <v>1</v>
      </c>
      <c r="Y13" s="24" t="s">
        <v>64</v>
      </c>
      <c r="Z13" s="25">
        <v>1</v>
      </c>
      <c r="AA13" s="26" t="str">
        <f t="shared" si="5"/>
        <v>●</v>
      </c>
      <c r="AB13" s="23">
        <v>0</v>
      </c>
      <c r="AC13" s="24" t="s">
        <v>18</v>
      </c>
      <c r="AD13" s="25">
        <v>8</v>
      </c>
      <c r="AE13" s="265"/>
      <c r="AF13" s="267"/>
      <c r="AG13" s="269"/>
      <c r="AH13" s="269"/>
      <c r="AI13" s="339"/>
    </row>
    <row r="14" spans="1:35" ht="22.5" customHeight="1">
      <c r="A14" s="260" t="s">
        <v>65</v>
      </c>
      <c r="B14" s="261"/>
      <c r="C14" s="18" t="str">
        <f t="shared" si="6"/>
        <v>○</v>
      </c>
      <c r="D14" s="19">
        <v>6</v>
      </c>
      <c r="E14" s="19" t="s">
        <v>64</v>
      </c>
      <c r="F14" s="20">
        <v>1</v>
      </c>
      <c r="G14" s="18" t="str">
        <f t="shared" si="0"/>
        <v>●</v>
      </c>
      <c r="H14" s="19">
        <v>0</v>
      </c>
      <c r="I14" s="19" t="s">
        <v>64</v>
      </c>
      <c r="J14" s="20">
        <v>3</v>
      </c>
      <c r="K14" s="18" t="str">
        <f t="shared" si="1"/>
        <v>●</v>
      </c>
      <c r="L14" s="19">
        <v>1</v>
      </c>
      <c r="M14" s="19" t="s">
        <v>18</v>
      </c>
      <c r="N14" s="20">
        <v>6</v>
      </c>
      <c r="O14" s="18" t="str">
        <f t="shared" si="2"/>
        <v>●</v>
      </c>
      <c r="P14" s="19">
        <v>0</v>
      </c>
      <c r="Q14" s="19" t="s">
        <v>18</v>
      </c>
      <c r="R14" s="20">
        <v>9</v>
      </c>
      <c r="S14" s="18" t="str">
        <f t="shared" si="3"/>
        <v>●</v>
      </c>
      <c r="T14" s="19">
        <v>2</v>
      </c>
      <c r="U14" s="19" t="s">
        <v>18</v>
      </c>
      <c r="V14" s="20">
        <v>5</v>
      </c>
      <c r="W14" s="18" t="str">
        <f t="shared" si="4"/>
        <v/>
      </c>
      <c r="X14" s="19"/>
      <c r="Y14" s="19"/>
      <c r="Z14" s="20"/>
      <c r="AA14" s="18" t="str">
        <f t="shared" si="5"/>
        <v>●</v>
      </c>
      <c r="AB14" s="19">
        <v>0</v>
      </c>
      <c r="AC14" s="19" t="s">
        <v>18</v>
      </c>
      <c r="AD14" s="20">
        <v>2</v>
      </c>
      <c r="AE14" s="264">
        <f>COUNTIF(C14:AD15,"○")*3+COUNTIF(C14:AD15,"△")</f>
        <v>13</v>
      </c>
      <c r="AF14" s="266">
        <f>D14+H14+L14+P14+T14+X14+AB14+D15+H15+L15+P15+T15+X15+AB15</f>
        <v>32</v>
      </c>
      <c r="AG14" s="268">
        <f>-(F14+J14+N14+R14+V14+Z14+AD14+F15+J15+N15+R15+V15+Z15+AD15)</f>
        <v>-39</v>
      </c>
      <c r="AH14" s="268">
        <f>AF14+AG14</f>
        <v>-7</v>
      </c>
      <c r="AI14" s="335">
        <f>RANK(AE14,$AE$4:$AE$17,0)</f>
        <v>6</v>
      </c>
    </row>
    <row r="15" spans="1:35" ht="22.5" customHeight="1">
      <c r="A15" s="262"/>
      <c r="B15" s="263"/>
      <c r="C15" s="26" t="str">
        <f t="shared" si="6"/>
        <v>○</v>
      </c>
      <c r="D15" s="23">
        <v>3</v>
      </c>
      <c r="E15" s="24" t="s">
        <v>64</v>
      </c>
      <c r="F15" s="25">
        <v>0</v>
      </c>
      <c r="G15" s="26" t="str">
        <f t="shared" si="0"/>
        <v>●</v>
      </c>
      <c r="H15" s="23">
        <v>0</v>
      </c>
      <c r="I15" s="24" t="s">
        <v>18</v>
      </c>
      <c r="J15" s="25">
        <v>5</v>
      </c>
      <c r="K15" s="26" t="str">
        <f t="shared" si="1"/>
        <v>○</v>
      </c>
      <c r="L15" s="23">
        <v>4</v>
      </c>
      <c r="M15" s="24" t="s">
        <v>64</v>
      </c>
      <c r="N15" s="25">
        <v>3</v>
      </c>
      <c r="O15" s="26" t="str">
        <f t="shared" si="2"/>
        <v>○</v>
      </c>
      <c r="P15" s="23">
        <v>13</v>
      </c>
      <c r="Q15" s="24" t="s">
        <v>64</v>
      </c>
      <c r="R15" s="25">
        <v>1</v>
      </c>
      <c r="S15" s="26" t="str">
        <f t="shared" si="3"/>
        <v>△</v>
      </c>
      <c r="T15" s="23">
        <v>1</v>
      </c>
      <c r="U15" s="24" t="s">
        <v>64</v>
      </c>
      <c r="V15" s="25">
        <v>1</v>
      </c>
      <c r="W15" s="26" t="str">
        <f t="shared" si="4"/>
        <v/>
      </c>
      <c r="X15" s="23"/>
      <c r="Y15" s="24"/>
      <c r="Z15" s="25"/>
      <c r="AA15" s="26" t="str">
        <f t="shared" si="5"/>
        <v>●</v>
      </c>
      <c r="AB15" s="23">
        <v>2</v>
      </c>
      <c r="AC15" s="24" t="s">
        <v>18</v>
      </c>
      <c r="AD15" s="25">
        <v>3</v>
      </c>
      <c r="AE15" s="265"/>
      <c r="AF15" s="267"/>
      <c r="AG15" s="269"/>
      <c r="AH15" s="269"/>
      <c r="AI15" s="339"/>
    </row>
    <row r="16" spans="1:35" ht="22.5" customHeight="1">
      <c r="A16" s="270" t="s">
        <v>66</v>
      </c>
      <c r="B16" s="271"/>
      <c r="C16" s="18" t="str">
        <f t="shared" si="6"/>
        <v>○</v>
      </c>
      <c r="D16" s="19">
        <v>21</v>
      </c>
      <c r="E16" s="19" t="s">
        <v>64</v>
      </c>
      <c r="F16" s="20">
        <v>0</v>
      </c>
      <c r="G16" s="18" t="str">
        <f t="shared" si="0"/>
        <v>△</v>
      </c>
      <c r="H16" s="19">
        <v>2</v>
      </c>
      <c r="I16" s="19" t="s">
        <v>18</v>
      </c>
      <c r="J16" s="20">
        <v>2</v>
      </c>
      <c r="K16" s="18" t="str">
        <f t="shared" si="1"/>
        <v>○</v>
      </c>
      <c r="L16" s="19">
        <v>4</v>
      </c>
      <c r="M16" s="19" t="s">
        <v>64</v>
      </c>
      <c r="N16" s="20">
        <v>2</v>
      </c>
      <c r="O16" s="18" t="str">
        <f t="shared" si="2"/>
        <v>○</v>
      </c>
      <c r="P16" s="19">
        <v>1</v>
      </c>
      <c r="Q16" s="19" t="s">
        <v>64</v>
      </c>
      <c r="R16" s="20">
        <v>0</v>
      </c>
      <c r="S16" s="18" t="str">
        <f t="shared" si="3"/>
        <v>○</v>
      </c>
      <c r="T16" s="19">
        <v>3</v>
      </c>
      <c r="U16" s="19" t="s">
        <v>18</v>
      </c>
      <c r="V16" s="20">
        <v>1</v>
      </c>
      <c r="W16" s="18" t="str">
        <f t="shared" si="4"/>
        <v>○</v>
      </c>
      <c r="X16" s="19">
        <v>2</v>
      </c>
      <c r="Y16" s="19" t="s">
        <v>64</v>
      </c>
      <c r="Z16" s="20">
        <v>0</v>
      </c>
      <c r="AA16" s="18" t="str">
        <f t="shared" si="5"/>
        <v/>
      </c>
      <c r="AB16" s="19"/>
      <c r="AC16" s="19"/>
      <c r="AD16" s="20"/>
      <c r="AE16" s="264">
        <f>COUNTIF(C16:AD17,"○")*3+COUNTIF(C16:AD17,"△")</f>
        <v>32</v>
      </c>
      <c r="AF16" s="266">
        <f>D16+H16+L16+P16+T16+X16+AB16+D17+H17+L17+P17+T17+X17+AB17</f>
        <v>74</v>
      </c>
      <c r="AG16" s="268">
        <f>-(F16+J16+N16+R16+V16+Z16+AD16+F17+J17+N17+R17+V17+Z17+AD17)</f>
        <v>-9</v>
      </c>
      <c r="AH16" s="268">
        <f>AF16+AG16</f>
        <v>65</v>
      </c>
      <c r="AI16" s="335">
        <f>RANK(AE16,$AE$4:$AE$17,0)</f>
        <v>1</v>
      </c>
    </row>
    <row r="17" spans="1:35" ht="22.5" customHeight="1" thickBot="1">
      <c r="A17" s="272"/>
      <c r="B17" s="273"/>
      <c r="C17" s="28" t="str">
        <f t="shared" si="6"/>
        <v>○</v>
      </c>
      <c r="D17" s="29">
        <v>8</v>
      </c>
      <c r="E17" s="30" t="s">
        <v>18</v>
      </c>
      <c r="F17" s="30">
        <v>0</v>
      </c>
      <c r="G17" s="28" t="str">
        <f t="shared" si="0"/>
        <v>△</v>
      </c>
      <c r="H17" s="29">
        <v>2</v>
      </c>
      <c r="I17" s="30" t="s">
        <v>18</v>
      </c>
      <c r="J17" s="30">
        <v>2</v>
      </c>
      <c r="K17" s="28" t="str">
        <f t="shared" si="1"/>
        <v>○</v>
      </c>
      <c r="L17" s="29">
        <v>5</v>
      </c>
      <c r="M17" s="30" t="s">
        <v>18</v>
      </c>
      <c r="N17" s="30">
        <v>0</v>
      </c>
      <c r="O17" s="28" t="str">
        <f t="shared" si="2"/>
        <v>○</v>
      </c>
      <c r="P17" s="29">
        <v>15</v>
      </c>
      <c r="Q17" s="30" t="s">
        <v>64</v>
      </c>
      <c r="R17" s="30">
        <v>0</v>
      </c>
      <c r="S17" s="28" t="str">
        <f t="shared" si="3"/>
        <v>○</v>
      </c>
      <c r="T17" s="29">
        <v>8</v>
      </c>
      <c r="U17" s="30" t="s">
        <v>18</v>
      </c>
      <c r="V17" s="30">
        <v>0</v>
      </c>
      <c r="W17" s="28" t="str">
        <f t="shared" si="4"/>
        <v>○</v>
      </c>
      <c r="X17" s="29">
        <v>3</v>
      </c>
      <c r="Y17" s="30" t="s">
        <v>18</v>
      </c>
      <c r="Z17" s="30">
        <v>2</v>
      </c>
      <c r="AA17" s="28" t="str">
        <f t="shared" si="5"/>
        <v/>
      </c>
      <c r="AB17" s="29"/>
      <c r="AC17" s="30"/>
      <c r="AD17" s="30"/>
      <c r="AE17" s="274"/>
      <c r="AF17" s="275"/>
      <c r="AG17" s="276"/>
      <c r="AH17" s="276"/>
      <c r="AI17" s="336"/>
    </row>
    <row r="18" spans="1:35" ht="22.5" customHeight="1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7"/>
      <c r="AF18" s="68"/>
      <c r="AG18" s="68"/>
      <c r="AH18" s="68"/>
      <c r="AI18" s="69"/>
    </row>
    <row r="19" spans="1:35" ht="22.5" customHeight="1">
      <c r="A19" s="67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7"/>
      <c r="AF19" s="68"/>
      <c r="AG19" s="68"/>
      <c r="AH19" s="68"/>
      <c r="AI19" s="69"/>
    </row>
    <row r="20" spans="1:35" ht="22.5" customHeight="1"/>
    <row r="21" spans="1:35" ht="22.5" customHeight="1"/>
  </sheetData>
  <mergeCells count="55">
    <mergeCell ref="AG2:AG3"/>
    <mergeCell ref="AH2:AH3"/>
    <mergeCell ref="AI2:AI3"/>
    <mergeCell ref="A1:AI1"/>
    <mergeCell ref="S2:V3"/>
    <mergeCell ref="W2:Z3"/>
    <mergeCell ref="AA2:AD3"/>
    <mergeCell ref="AE2:AE3"/>
    <mergeCell ref="AF2:AF3"/>
    <mergeCell ref="A4:B5"/>
    <mergeCell ref="C2:F3"/>
    <mergeCell ref="G2:J3"/>
    <mergeCell ref="K2:N3"/>
    <mergeCell ref="O2:R3"/>
    <mergeCell ref="A10:B11"/>
    <mergeCell ref="AE12:AE13"/>
    <mergeCell ref="AF12:AF13"/>
    <mergeCell ref="A8:B9"/>
    <mergeCell ref="A6:B7"/>
    <mergeCell ref="AE6:AE7"/>
    <mergeCell ref="AF6:AF7"/>
    <mergeCell ref="AE8:AE9"/>
    <mergeCell ref="AF8:AF9"/>
    <mergeCell ref="AE10:AE11"/>
    <mergeCell ref="AF10:AF11"/>
    <mergeCell ref="A16:B17"/>
    <mergeCell ref="A14:B15"/>
    <mergeCell ref="AE14:AE15"/>
    <mergeCell ref="AF14:AF15"/>
    <mergeCell ref="A12:B13"/>
    <mergeCell ref="AE16:AE17"/>
    <mergeCell ref="AF16:AF17"/>
    <mergeCell ref="AG6:AG7"/>
    <mergeCell ref="AH6:AH7"/>
    <mergeCell ref="AI6:AI7"/>
    <mergeCell ref="AE4:AE5"/>
    <mergeCell ref="AF4:AF5"/>
    <mergeCell ref="AG4:AG5"/>
    <mergeCell ref="AH4:AH5"/>
    <mergeCell ref="AI4:AI5"/>
    <mergeCell ref="AG8:AG9"/>
    <mergeCell ref="AH8:AH9"/>
    <mergeCell ref="AI8:AI9"/>
    <mergeCell ref="AG16:AG17"/>
    <mergeCell ref="AH16:AH17"/>
    <mergeCell ref="AI16:AI17"/>
    <mergeCell ref="AG10:AG11"/>
    <mergeCell ref="AH10:AH11"/>
    <mergeCell ref="AI10:AI11"/>
    <mergeCell ref="AG12:AG13"/>
    <mergeCell ref="AH12:AH13"/>
    <mergeCell ref="AI12:AI13"/>
    <mergeCell ref="AG14:AG15"/>
    <mergeCell ref="AH14:AH15"/>
    <mergeCell ref="AI14:AI15"/>
  </mergeCells>
  <phoneticPr fontId="1"/>
  <pageMargins left="0.7" right="0.7" top="0.75" bottom="0.75" header="0.3" footer="0.3"/>
  <pageSetup paperSize="9" scale="9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>
      <selection activeCell="K4" sqref="K4"/>
    </sheetView>
  </sheetViews>
  <sheetFormatPr defaultRowHeight="21" customHeight="1"/>
  <cols>
    <col min="1" max="1" width="3.5" style="36" customWidth="1"/>
    <col min="2" max="2" width="12.5" style="33" customWidth="1"/>
    <col min="3" max="3" width="10.625" style="33" customWidth="1"/>
    <col min="4" max="4" width="8.75" style="33" customWidth="1"/>
    <col min="5" max="5" width="9" style="33"/>
    <col min="6" max="8" width="6.5" style="33" customWidth="1"/>
    <col min="9" max="9" width="8.75" style="33" customWidth="1"/>
    <col min="10" max="10" width="9" style="33" customWidth="1"/>
    <col min="11" max="11" width="13.5" style="33" customWidth="1"/>
    <col min="12" max="15" width="8" style="33" customWidth="1"/>
    <col min="16" max="16384" width="9" style="33"/>
  </cols>
  <sheetData>
    <row r="1" spans="1:15" ht="21" customHeight="1">
      <c r="A1" s="412" t="s">
        <v>194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 ht="21" customHeight="1">
      <c r="A2" s="411"/>
      <c r="B2" s="411"/>
      <c r="C2" s="411"/>
      <c r="D2" s="411"/>
      <c r="E2" s="411"/>
      <c r="F2" s="176"/>
      <c r="G2" s="34"/>
      <c r="H2" s="34"/>
      <c r="J2" s="413" t="s">
        <v>200</v>
      </c>
      <c r="K2" s="414"/>
      <c r="L2" s="414"/>
      <c r="M2" s="414"/>
      <c r="N2" s="414"/>
      <c r="O2" s="414"/>
    </row>
    <row r="3" spans="1:15" ht="21" customHeight="1">
      <c r="A3" s="415" t="s">
        <v>213</v>
      </c>
      <c r="B3" s="415"/>
      <c r="C3" s="415"/>
      <c r="D3" s="415"/>
      <c r="E3" s="415"/>
      <c r="F3" s="415"/>
      <c r="G3" s="415"/>
      <c r="H3" s="415"/>
      <c r="I3" s="415"/>
    </row>
    <row r="4" spans="1:15" ht="21" customHeight="1">
      <c r="A4" s="181"/>
      <c r="B4" s="181"/>
      <c r="C4" s="181"/>
      <c r="D4" s="181"/>
      <c r="E4" s="181"/>
      <c r="F4" s="181"/>
      <c r="G4" s="181"/>
      <c r="H4" s="181"/>
      <c r="I4" s="181"/>
    </row>
    <row r="5" spans="1:15" ht="21" customHeight="1">
      <c r="A5" s="33"/>
      <c r="B5" s="35"/>
    </row>
    <row r="7" spans="1:15" ht="21" customHeight="1">
      <c r="A7" s="36" t="s">
        <v>182</v>
      </c>
      <c r="B7" s="37">
        <v>0.54166666666666663</v>
      </c>
      <c r="C7" s="38" t="s">
        <v>183</v>
      </c>
      <c r="D7" s="405" t="s">
        <v>184</v>
      </c>
      <c r="E7" s="406"/>
      <c r="F7" s="182">
        <v>3</v>
      </c>
      <c r="G7" s="40" t="s">
        <v>68</v>
      </c>
      <c r="H7" s="183">
        <v>0</v>
      </c>
      <c r="I7" s="407" t="s">
        <v>185</v>
      </c>
      <c r="J7" s="406"/>
      <c r="K7" s="35" t="s">
        <v>186</v>
      </c>
    </row>
    <row r="8" spans="1:15" ht="21" customHeight="1" thickBot="1">
      <c r="B8" s="42"/>
      <c r="C8" s="34"/>
      <c r="D8" s="43"/>
      <c r="E8" s="43" t="s">
        <v>28</v>
      </c>
      <c r="F8" s="43"/>
      <c r="G8" s="179" t="s">
        <v>201</v>
      </c>
      <c r="H8" s="40"/>
      <c r="I8" s="43"/>
      <c r="J8" s="43"/>
      <c r="K8" s="41"/>
    </row>
    <row r="9" spans="1:15" ht="21" customHeight="1" thickTop="1" thickBot="1">
      <c r="B9" s="42"/>
      <c r="C9" s="408" t="s">
        <v>202</v>
      </c>
      <c r="D9" s="409"/>
      <c r="E9" s="409"/>
      <c r="F9" s="409"/>
      <c r="G9" s="409"/>
      <c r="H9" s="409"/>
      <c r="I9" s="409"/>
      <c r="J9" s="409"/>
      <c r="K9" s="410"/>
      <c r="L9" s="44"/>
      <c r="M9" s="34"/>
      <c r="N9" s="34"/>
      <c r="O9" s="34"/>
    </row>
    <row r="10" spans="1:15" ht="21" customHeight="1" thickTop="1">
      <c r="B10" s="42"/>
      <c r="C10" s="34"/>
      <c r="D10" s="40"/>
      <c r="E10" s="40"/>
      <c r="F10" s="40"/>
      <c r="G10" s="40"/>
      <c r="H10" s="40"/>
      <c r="I10" s="40"/>
      <c r="J10" s="40"/>
      <c r="K10" s="41"/>
      <c r="L10" s="36"/>
      <c r="M10" s="36"/>
      <c r="N10" s="36"/>
      <c r="O10" s="36"/>
    </row>
    <row r="11" spans="1:15" ht="21" customHeight="1">
      <c r="B11" s="42"/>
      <c r="C11" s="48"/>
      <c r="D11" s="43"/>
      <c r="E11" s="43"/>
      <c r="F11" s="43"/>
      <c r="G11" s="40"/>
      <c r="H11" s="40"/>
      <c r="I11" s="43"/>
      <c r="J11" s="43"/>
      <c r="K11" s="41"/>
      <c r="L11" s="44"/>
      <c r="M11" s="44"/>
      <c r="N11" s="44"/>
      <c r="O11" s="44"/>
    </row>
    <row r="12" spans="1:15" ht="21" customHeight="1">
      <c r="B12" s="42"/>
      <c r="C12" s="411"/>
      <c r="D12" s="411"/>
      <c r="E12" s="411"/>
      <c r="F12" s="411"/>
      <c r="G12" s="411"/>
      <c r="H12" s="411"/>
      <c r="I12" s="411"/>
      <c r="J12" s="411"/>
      <c r="K12" s="411"/>
      <c r="L12" s="34"/>
      <c r="M12" s="34"/>
      <c r="N12" s="92"/>
      <c r="O12" s="34"/>
    </row>
    <row r="13" spans="1:15" s="143" customFormat="1" ht="21" customHeight="1">
      <c r="A13" s="92"/>
      <c r="B13" s="139"/>
      <c r="C13" s="140"/>
      <c r="D13" s="141"/>
      <c r="E13" s="39"/>
      <c r="F13" s="39"/>
      <c r="G13" s="39"/>
      <c r="H13" s="39"/>
      <c r="I13" s="39"/>
      <c r="J13" s="39"/>
      <c r="K13" s="142"/>
      <c r="L13" s="92"/>
      <c r="M13" s="92"/>
      <c r="N13" s="92"/>
      <c r="O13" s="92"/>
    </row>
    <row r="14" spans="1:15" s="143" customFormat="1" ht="21" customHeight="1">
      <c r="A14" s="92"/>
      <c r="B14" s="144"/>
      <c r="C14" s="140"/>
      <c r="D14" s="141"/>
      <c r="E14" s="39"/>
      <c r="F14" s="39"/>
      <c r="G14" s="39"/>
      <c r="H14" s="39"/>
      <c r="I14" s="141"/>
      <c r="J14" s="39"/>
      <c r="K14" s="145"/>
      <c r="L14" s="92"/>
      <c r="M14" s="92"/>
      <c r="N14" s="92"/>
      <c r="O14" s="92"/>
    </row>
    <row r="15" spans="1:15" ht="21" customHeight="1">
      <c r="B15" s="42"/>
      <c r="C15" s="34"/>
      <c r="D15" s="43"/>
      <c r="E15" s="43"/>
      <c r="F15" s="43"/>
      <c r="G15" s="40"/>
      <c r="H15" s="40"/>
      <c r="I15" s="43"/>
      <c r="J15" s="43"/>
      <c r="K15" s="41"/>
      <c r="L15" s="44"/>
      <c r="M15" s="44"/>
      <c r="N15" s="44"/>
      <c r="O15" s="44"/>
    </row>
  </sheetData>
  <mergeCells count="8">
    <mergeCell ref="D7:E7"/>
    <mergeCell ref="I7:J7"/>
    <mergeCell ref="C9:K9"/>
    <mergeCell ref="C12:K12"/>
    <mergeCell ref="A1:O1"/>
    <mergeCell ref="A2:E2"/>
    <mergeCell ref="J2:O2"/>
    <mergeCell ref="A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全体順位（順位・入替戦前）</vt:lpstr>
      <vt:lpstr>1部</vt:lpstr>
      <vt:lpstr>2部A</vt:lpstr>
      <vt:lpstr>2部B</vt:lpstr>
      <vt:lpstr>3部A</vt:lpstr>
      <vt:lpstr>3部B</vt:lpstr>
      <vt:lpstr>3部C</vt:lpstr>
      <vt:lpstr>４部</vt:lpstr>
      <vt:lpstr>２部順位決定戦</vt:lpstr>
      <vt:lpstr>２部順位決定戦・１部入替戦</vt:lpstr>
      <vt:lpstr>'1部'!Print_Area</vt:lpstr>
      <vt:lpstr>'2部A'!Print_Area</vt:lpstr>
      <vt:lpstr>'2部B'!Print_Area</vt:lpstr>
      <vt:lpstr>'２部順位決定戦・１部入替戦'!Print_Area</vt:lpstr>
      <vt:lpstr>'3部A'!Print_Area</vt:lpstr>
      <vt:lpstr>'3部B'!Print_Area</vt:lpstr>
      <vt:lpstr>'４部'!Print_Area</vt:lpstr>
      <vt:lpstr>'全体順位（順位・入替戦前）'!Print_Area</vt:lpstr>
    </vt:vector>
  </TitlesOfParts>
  <Company>福井市教育委員会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user</cp:lastModifiedBy>
  <cp:lastPrinted>2019-11-26T04:00:49Z</cp:lastPrinted>
  <dcterms:created xsi:type="dcterms:W3CDTF">2015-11-08T08:19:19Z</dcterms:created>
  <dcterms:modified xsi:type="dcterms:W3CDTF">2019-11-30T07:10:30Z</dcterms:modified>
</cp:coreProperties>
</file>