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00" windowHeight="7776" firstSheet="12" activeTab="17"/>
  </bookViews>
  <sheets>
    <sheet name="試合結果(U-15)　1部" sheetId="1" r:id="rId1"/>
    <sheet name="試合結果(U-13)　１部" sheetId="2" r:id="rId2"/>
    <sheet name="試合結果(U-15) 2部A" sheetId="3" r:id="rId3"/>
    <sheet name="試合結果２部A(U-13)" sheetId="4" r:id="rId4"/>
    <sheet name="２部B　U15" sheetId="5" r:id="rId5"/>
    <sheet name="２部B　U13" sheetId="6" r:id="rId6"/>
    <sheet name="試合結果(U-15)　３部C" sheetId="7" r:id="rId7"/>
    <sheet name="試合結果(U-13) ３部C" sheetId="8" r:id="rId8"/>
    <sheet name="３部D　U15" sheetId="9" r:id="rId9"/>
    <sheet name="3部D　U13" sheetId="10" r:id="rId10"/>
    <sheet name="３・４部A　U15" sheetId="11" r:id="rId11"/>
    <sheet name="３・４部A　U13" sheetId="12" r:id="rId12"/>
    <sheet name="３・４部B　U15" sheetId="13" r:id="rId13"/>
    <sheet name="３・４部B　U13" sheetId="14" r:id="rId14"/>
    <sheet name="３・４部E　U15" sheetId="15" r:id="rId15"/>
    <sheet name="３・４部E　U13" sheetId="16" r:id="rId16"/>
    <sheet name="３・４部F　U15" sheetId="17" r:id="rId17"/>
    <sheet name="３・４部　U13" sheetId="18" r:id="rId18"/>
  </sheets>
  <definedNames>
    <definedName name="_xlnm.Print_Area" localSheetId="7">'試合結果(U-13) ３部C'!$A$1:$Y$12</definedName>
    <definedName name="_xlnm.Print_Area" localSheetId="0">'試合結果(U-15)　1部'!$A$1:$AO$20</definedName>
    <definedName name="_xlnm.Print_Area" localSheetId="2">'試合結果(U-15) 2部A'!$A$1:$AO$20</definedName>
    <definedName name="_xlnm.Print_Area" localSheetId="6">'試合結果(U-15)　３部C'!$A$1:$Y$12</definedName>
  </definedNames>
  <calcPr fullCalcOnLoad="1"/>
</workbook>
</file>

<file path=xl/comments1.xml><?xml version="1.0" encoding="utf-8"?>
<comments xmlns="http://schemas.openxmlformats.org/spreadsheetml/2006/main">
  <authors>
    <author>福井市教育委員会</author>
  </authors>
  <commentList>
    <comment ref="AT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福井市教育委員会</author>
  </authors>
  <commentList>
    <comment ref="AT4" authorId="0">
      <text>
        <r>
          <rPr>
            <sz val="11"/>
            <color indexed="8"/>
            <rFont val="ＭＳ Ｐゴシック"/>
            <family val="3"/>
          </rPr>
          <t>上段に前期の対戦スコア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下段に後期の対戦スコアを入力。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計算式が入っているためスコアを入力すると○、●、△が自動的に表示されます。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また、右の列の勝点、得点、得失点等も自動的に計算されます。</t>
        </r>
      </text>
    </comment>
    <comment ref="A4" authorId="0">
      <text>
        <r>
          <rPr>
            <b/>
            <sz val="18"/>
            <color indexed="8"/>
            <rFont val="ＭＳ Ｐゴシック"/>
            <family val="3"/>
          </rPr>
          <t>この列にチーム名を入力する</t>
        </r>
        <r>
          <rPr>
            <b/>
            <sz val="9"/>
            <color indexed="8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color indexed="8"/>
            <rFont val="ＭＳ Ｐゴシック"/>
            <family val="3"/>
          </rPr>
          <t>この列にチーム名を入力する</t>
        </r>
        <r>
          <rPr>
            <b/>
            <sz val="9"/>
            <color indexed="8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福井市教育委員会</author>
  </authors>
  <commentList>
    <comment ref="AD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福井市教育委員会</author>
  </authors>
  <commentList>
    <comment ref="AD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<sst xmlns="http://schemas.openxmlformats.org/spreadsheetml/2006/main" count="1592" uniqueCount="105">
  <si>
    <t>得点</t>
  </si>
  <si>
    <t>-</t>
  </si>
  <si>
    <t>-</t>
  </si>
  <si>
    <t>-</t>
  </si>
  <si>
    <t>入力例</t>
  </si>
  <si>
    <t>チーム名</t>
  </si>
  <si>
    <t>備　　　考
（警告など）</t>
  </si>
  <si>
    <t>本順位</t>
  </si>
  <si>
    <t>順　位</t>
  </si>
  <si>
    <t>得失点差</t>
  </si>
  <si>
    <t>失点</t>
  </si>
  <si>
    <t>勝点</t>
  </si>
  <si>
    <t>対戦相手</t>
  </si>
  <si>
    <t>-</t>
  </si>
  <si>
    <t>-</t>
  </si>
  <si>
    <t>-</t>
  </si>
  <si>
    <t>-</t>
  </si>
  <si>
    <t>武生FC</t>
  </si>
  <si>
    <t>丸岡中</t>
  </si>
  <si>
    <t>高円宮杯　福井県３種サッカーリーグ2020　１部　順位表(U-15)</t>
  </si>
  <si>
    <t>金津中</t>
  </si>
  <si>
    <t>レインボー</t>
  </si>
  <si>
    <t>坂井PⅡ</t>
  </si>
  <si>
    <t>福井中</t>
  </si>
  <si>
    <t>TFC</t>
  </si>
  <si>
    <t>福井市中央</t>
  </si>
  <si>
    <t>レインボー</t>
  </si>
  <si>
    <t>TFC</t>
  </si>
  <si>
    <t>高円宮杯　福井県３種サッカーリーグ2020　１部　順位表(U-13)</t>
  </si>
  <si>
    <t>レインボー</t>
  </si>
  <si>
    <t>金津中</t>
  </si>
  <si>
    <t>レインボー</t>
  </si>
  <si>
    <t>福井市中央</t>
  </si>
  <si>
    <t>　</t>
  </si>
  <si>
    <t>パトリアーレSABAE</t>
  </si>
  <si>
    <t>アルタス若狭小浜</t>
  </si>
  <si>
    <t>大東</t>
  </si>
  <si>
    <t>丸岡南</t>
  </si>
  <si>
    <t>FUKUI North FC</t>
  </si>
  <si>
    <t>光陽</t>
  </si>
  <si>
    <t>坂井</t>
  </si>
  <si>
    <t>芦原</t>
  </si>
  <si>
    <t>高円宮杯 JFA U-15サッカーリーグ2020　福井県リーグ 　2部A順位表(U-15)</t>
  </si>
  <si>
    <t>高円宮杯 JFA U-15サッカーリーグ2020　福井県リーグ 　2部A順位表(U-13)</t>
  </si>
  <si>
    <t>高円宮杯　JFA U-15 サッカーリーグ２０２０　　２部Ｂ順位表</t>
  </si>
  <si>
    <t>フェンテ大野ＦＣ</t>
  </si>
  <si>
    <t>○</t>
  </si>
  <si>
    <t>-</t>
  </si>
  <si>
    <t>8/2　7番Ｙ
10/18 6番Y</t>
  </si>
  <si>
    <t>三国中</t>
  </si>
  <si>
    <t>●</t>
  </si>
  <si>
    <t>△</t>
  </si>
  <si>
    <t>中央中</t>
  </si>
  <si>
    <t>10/25　4番Y</t>
  </si>
  <si>
    <t>敦賀ＦＣ</t>
  </si>
  <si>
    <t>10/4 17番Y</t>
  </si>
  <si>
    <t>春江中</t>
  </si>
  <si>
    <t>森田中</t>
  </si>
  <si>
    <t>レインボー
若狭ＦＣⅡ</t>
  </si>
  <si>
    <t>武生ＦＣⅡ</t>
  </si>
  <si>
    <t>8/2　6番Ｙ</t>
  </si>
  <si>
    <t>足羽中</t>
  </si>
  <si>
    <t>至民中</t>
  </si>
  <si>
    <t>清水中</t>
  </si>
  <si>
    <t>鯖江中</t>
  </si>
  <si>
    <t>高円宮杯　福井県３種サッカーリーグ2020　3部C順位表(U-15)</t>
  </si>
  <si>
    <t>高円宮杯　福井県３種サッカーリーグ2020　3部D順位表(U-15)</t>
  </si>
  <si>
    <t>松岡中</t>
  </si>
  <si>
    <t>勝山中部中</t>
  </si>
  <si>
    <t>開成中</t>
  </si>
  <si>
    <t>勝山北部・南部中</t>
  </si>
  <si>
    <t>高円宮杯　福井県３種サッカーリーグ2020　3部D順位表(U-13)</t>
  </si>
  <si>
    <t>高円宮杯　福井県３種サッカーリーグ２０２０　３・４部Aリーグ順位表(U-15)</t>
  </si>
  <si>
    <t>南条</t>
  </si>
  <si>
    <t>武生一</t>
  </si>
  <si>
    <t>武生二</t>
  </si>
  <si>
    <t>武生六</t>
  </si>
  <si>
    <t>敦賀FCⅡ</t>
  </si>
  <si>
    <t>○</t>
  </si>
  <si>
    <t>警告⑳・・・10/24</t>
  </si>
  <si>
    <t>●</t>
  </si>
  <si>
    <t>△</t>
  </si>
  <si>
    <t xml:space="preserve">警告⑩・・・10/24 </t>
  </si>
  <si>
    <t>高円宮杯　福井県３種サッカーリーグ２０２０　３・４部Aリーグ順位表(U-13)</t>
  </si>
  <si>
    <t>高円宮杯　福井県３種サッカーリーグ２０２０　３・４部Bリーグ順位表(U-15)</t>
  </si>
  <si>
    <t>南越</t>
  </si>
  <si>
    <t>武三</t>
  </si>
  <si>
    <t>万葉</t>
  </si>
  <si>
    <t>東陽</t>
  </si>
  <si>
    <t>グラス</t>
  </si>
  <si>
    <t>警告⑰(9/19)</t>
  </si>
  <si>
    <t>高円宮杯　福井県３種サッカーリーグ２０２０　３・４部Bリーグ順位表(U-13)</t>
  </si>
  <si>
    <t>高円宮杯　福井県３種サッカーリーグ２０２０　　　３・４部Eリーグ順位表(U-13)</t>
  </si>
  <si>
    <t>丸岡Ⅱ</t>
  </si>
  <si>
    <t>芦原Ⅱ</t>
  </si>
  <si>
    <t>灯明寺</t>
  </si>
  <si>
    <t>明道</t>
  </si>
  <si>
    <t>藤島</t>
  </si>
  <si>
    <t>高円宮杯　福井県３種サッカーリーグ２０２０　　3部F順位表(U-15)</t>
  </si>
  <si>
    <t>附属</t>
  </si>
  <si>
    <t>足羽一</t>
  </si>
  <si>
    <t>明倫</t>
  </si>
  <si>
    <t>成和</t>
  </si>
  <si>
    <t>福井U</t>
  </si>
  <si>
    <t>高円宮杯　福井県３種サッカーリーグ２０２０　　3部F順位表(U-13)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</si>
</sst>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0_ "/>
    <numFmt numFmtId="179" formatCode="0_);[Red]\(0\)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36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8"/>
      <name val="ＭＳ Ｐゴシック"/>
      <family val="3"/>
    </font>
    <font>
      <b/>
      <sz val="1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2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9"/>
        <bgColor theme="0"/>
      </patternFill>
    </fill>
    <fill>
      <patternFill patternType="lightGray">
        <fgColor indexed="9"/>
        <bgColor indexed="43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/>
      <right/>
      <top style="dotted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medium"/>
      <bottom/>
    </border>
    <border diagonalDown="1">
      <left style="thin"/>
      <right/>
      <top style="thin"/>
      <bottom style="dotted"/>
      <diagonal style="thin"/>
    </border>
    <border diagonalDown="1">
      <left/>
      <right/>
      <top style="thin"/>
      <bottom style="dotted"/>
      <diagonal style="thin"/>
    </border>
    <border diagonalDown="1">
      <left/>
      <right/>
      <top style="dotted"/>
      <bottom style="thin"/>
      <diagonal style="thin"/>
    </border>
    <border diagonalDown="1">
      <left/>
      <right style="thin"/>
      <top style="dotted"/>
      <bottom style="thin"/>
      <diagonal style="thin"/>
    </border>
    <border diagonalDown="1">
      <left/>
      <right/>
      <top style="dotted"/>
      <bottom style="medium"/>
      <diagonal style="thin"/>
    </border>
    <border diagonalDown="1">
      <left/>
      <right style="thin"/>
      <top style="dotted"/>
      <bottom style="medium"/>
      <diagonal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 style="thin"/>
      <top style="thin"/>
      <bottom style="medium"/>
    </border>
    <border diagonalDown="1">
      <left style="thin"/>
      <right/>
      <top style="thin"/>
      <bottom style="medium"/>
      <diagonal style="thin"/>
    </border>
    <border diagonalDown="1">
      <left/>
      <right/>
      <top style="thin"/>
      <bottom style="medium"/>
      <diagonal style="thin"/>
    </border>
    <border diagonalDown="1">
      <left/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dotted"/>
      <bottom style="medium"/>
    </border>
    <border diagonalDown="1">
      <left/>
      <right style="medium"/>
      <top style="dotted"/>
      <bottom style="medium"/>
      <diagonal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0">
    <xf numFmtId="0" fontId="0" fillId="0" borderId="0" xfId="0" applyFont="1" applyAlignment="1">
      <alignment vertical="center"/>
    </xf>
    <xf numFmtId="0" fontId="3" fillId="0" borderId="0" xfId="6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left" vertical="center" wrapText="1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0" fontId="5" fillId="0" borderId="11" xfId="61" applyNumberFormat="1" applyFont="1" applyFill="1" applyBorder="1" applyAlignment="1">
      <alignment horizontal="center" vertical="center" shrinkToFit="1"/>
      <protection/>
    </xf>
    <xf numFmtId="0" fontId="5" fillId="0" borderId="12" xfId="61" applyNumberFormat="1" applyFont="1" applyFill="1" applyBorder="1" applyAlignment="1">
      <alignment horizontal="center" vertical="center" shrinkToFit="1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34" borderId="14" xfId="61" applyNumberFormat="1" applyFont="1" applyFill="1" applyBorder="1" applyAlignment="1">
      <alignment horizontal="center" vertical="center" shrinkToFit="1"/>
      <protection/>
    </xf>
    <xf numFmtId="0" fontId="5" fillId="34" borderId="15" xfId="61" applyNumberFormat="1" applyFont="1" applyFill="1" applyBorder="1" applyAlignment="1">
      <alignment vertical="center" shrinkToFit="1"/>
      <protection/>
    </xf>
    <xf numFmtId="0" fontId="5" fillId="34" borderId="16" xfId="61" applyNumberFormat="1" applyFont="1" applyFill="1" applyBorder="1" applyAlignment="1">
      <alignment horizontal="center" vertical="center" shrinkToFit="1"/>
      <protection/>
    </xf>
    <xf numFmtId="0" fontId="5" fillId="33" borderId="17" xfId="61" applyNumberFormat="1" applyFont="1" applyFill="1" applyBorder="1" applyAlignment="1">
      <alignment horizontal="center" vertical="center"/>
      <protection/>
    </xf>
    <xf numFmtId="0" fontId="5" fillId="0" borderId="18" xfId="61" applyNumberFormat="1" applyFont="1" applyFill="1" applyBorder="1" applyAlignment="1">
      <alignment horizontal="center" vertical="center" shrinkToFit="1"/>
      <protection/>
    </xf>
    <xf numFmtId="0" fontId="5" fillId="0" borderId="19" xfId="61" applyNumberFormat="1" applyFont="1" applyFill="1" applyBorder="1" applyAlignment="1">
      <alignment horizontal="center" vertical="center" shrinkToFit="1"/>
      <protection/>
    </xf>
    <xf numFmtId="0" fontId="5" fillId="0" borderId="20" xfId="61" applyNumberFormat="1" applyFont="1" applyFill="1" applyBorder="1" applyAlignment="1">
      <alignment horizontal="center" vertical="center" shrinkToFit="1"/>
      <protection/>
    </xf>
    <xf numFmtId="0" fontId="5" fillId="0" borderId="21" xfId="61" applyNumberFormat="1" applyFont="1" applyFill="1" applyBorder="1" applyAlignment="1">
      <alignment vertical="center" shrinkToFit="1"/>
      <protection/>
    </xf>
    <xf numFmtId="0" fontId="3" fillId="0" borderId="22" xfId="61" applyBorder="1" applyAlignment="1">
      <alignment horizontal="center" vertical="center"/>
      <protection/>
    </xf>
    <xf numFmtId="0" fontId="3" fillId="0" borderId="23" xfId="61" applyBorder="1" applyAlignment="1">
      <alignment horizontal="center" vertical="center"/>
      <protection/>
    </xf>
    <xf numFmtId="0" fontId="3" fillId="0" borderId="24" xfId="61" applyBorder="1">
      <alignment vertical="center"/>
      <protection/>
    </xf>
    <xf numFmtId="0" fontId="5" fillId="34" borderId="0" xfId="61" applyNumberFormat="1" applyFont="1" applyFill="1" applyBorder="1" applyAlignment="1">
      <alignment vertical="center" shrinkToFit="1"/>
      <protection/>
    </xf>
    <xf numFmtId="0" fontId="5" fillId="34" borderId="0" xfId="61" applyNumberFormat="1" applyFont="1" applyFill="1" applyBorder="1" applyAlignment="1">
      <alignment horizontal="center" vertical="center" shrinkToFit="1"/>
      <protection/>
    </xf>
    <xf numFmtId="0" fontId="5" fillId="34" borderId="17" xfId="61" applyNumberFormat="1" applyFont="1" applyFill="1" applyBorder="1" applyAlignment="1">
      <alignment vertical="center" shrinkToFit="1"/>
      <protection/>
    </xf>
    <xf numFmtId="0" fontId="5" fillId="34" borderId="25" xfId="61" applyNumberFormat="1" applyFont="1" applyFill="1" applyBorder="1" applyAlignment="1">
      <alignment horizontal="center" vertical="center" shrinkToFit="1"/>
      <protection/>
    </xf>
    <xf numFmtId="0" fontId="5" fillId="0" borderId="18" xfId="61" applyNumberFormat="1" applyFont="1" applyFill="1" applyBorder="1" applyAlignment="1">
      <alignment vertical="center" shrinkToFit="1"/>
      <protection/>
    </xf>
    <xf numFmtId="0" fontId="5" fillId="0" borderId="10" xfId="61" applyNumberFormat="1" applyFont="1" applyFill="1" applyBorder="1" applyAlignment="1">
      <alignment vertical="center" shrinkToFit="1"/>
      <protection/>
    </xf>
    <xf numFmtId="0" fontId="5" fillId="0" borderId="12" xfId="61" applyNumberFormat="1" applyFont="1" applyFill="1" applyBorder="1" applyAlignment="1">
      <alignment vertical="center" shrinkToFit="1"/>
      <protection/>
    </xf>
    <xf numFmtId="0" fontId="5" fillId="0" borderId="26" xfId="61" applyNumberFormat="1" applyFont="1" applyFill="1" applyBorder="1" applyAlignment="1">
      <alignment horizontal="center" vertical="center" shrinkToFit="1"/>
      <protection/>
    </xf>
    <xf numFmtId="0" fontId="10" fillId="34" borderId="13" xfId="61" applyNumberFormat="1" applyFont="1" applyFill="1" applyBorder="1" applyAlignment="1">
      <alignment vertical="center" shrinkToFit="1"/>
      <protection/>
    </xf>
    <xf numFmtId="0" fontId="10" fillId="34" borderId="27" xfId="61" applyNumberFormat="1" applyFont="1" applyFill="1" applyBorder="1" applyAlignment="1">
      <alignment horizontal="center" vertical="center" shrinkToFit="1"/>
      <protection/>
    </xf>
    <xf numFmtId="0" fontId="10" fillId="0" borderId="28" xfId="61" applyNumberFormat="1" applyFont="1" applyFill="1" applyBorder="1" applyAlignment="1">
      <alignment vertical="center" shrinkToFit="1"/>
      <protection/>
    </xf>
    <xf numFmtId="0" fontId="10" fillId="0" borderId="29" xfId="61" applyNumberFormat="1" applyFont="1" applyFill="1" applyBorder="1" applyAlignment="1">
      <alignment horizontal="center" vertical="center" shrinkToFit="1"/>
      <protection/>
    </xf>
    <xf numFmtId="0" fontId="10" fillId="34" borderId="17" xfId="61" applyNumberFormat="1" applyFont="1" applyFill="1" applyBorder="1" applyAlignment="1">
      <alignment vertical="center" shrinkToFit="1"/>
      <protection/>
    </xf>
    <xf numFmtId="0" fontId="10" fillId="34" borderId="0" xfId="61" applyNumberFormat="1" applyFont="1" applyFill="1" applyBorder="1" applyAlignment="1">
      <alignment horizontal="center" vertical="center" shrinkToFit="1"/>
      <protection/>
    </xf>
    <xf numFmtId="0" fontId="10" fillId="0" borderId="30" xfId="61" applyNumberFormat="1" applyFont="1" applyFill="1" applyBorder="1" applyAlignment="1">
      <alignment vertical="center" shrinkToFit="1"/>
      <protection/>
    </xf>
    <xf numFmtId="0" fontId="10" fillId="0" borderId="31" xfId="61" applyNumberFormat="1" applyFont="1" applyFill="1" applyBorder="1" applyAlignment="1">
      <alignment horizontal="center" vertical="center" shrinkToFit="1"/>
      <protection/>
    </xf>
    <xf numFmtId="0" fontId="10" fillId="34" borderId="32" xfId="61" applyNumberFormat="1" applyFont="1" applyFill="1" applyBorder="1" applyAlignment="1">
      <alignment vertical="center" shrinkToFit="1"/>
      <protection/>
    </xf>
    <xf numFmtId="0" fontId="10" fillId="34" borderId="23" xfId="61" applyNumberFormat="1" applyFont="1" applyFill="1" applyBorder="1" applyAlignment="1">
      <alignment horizontal="center" vertical="center" shrinkToFit="1"/>
      <protection/>
    </xf>
    <xf numFmtId="0" fontId="10" fillId="34" borderId="33" xfId="61" applyNumberFormat="1" applyFont="1" applyFill="1" applyBorder="1" applyAlignment="1">
      <alignment vertical="center" shrinkToFit="1"/>
      <protection/>
    </xf>
    <xf numFmtId="0" fontId="10" fillId="34" borderId="34" xfId="61" applyNumberFormat="1" applyFont="1" applyFill="1" applyBorder="1" applyAlignment="1">
      <alignment horizontal="center" vertical="center" shrinkToFit="1"/>
      <protection/>
    </xf>
    <xf numFmtId="0" fontId="10" fillId="0" borderId="35" xfId="61" applyNumberFormat="1" applyFont="1" applyFill="1" applyBorder="1" applyAlignment="1">
      <alignment vertical="center" shrinkToFit="1"/>
      <protection/>
    </xf>
    <xf numFmtId="0" fontId="10" fillId="0" borderId="36" xfId="61" applyNumberFormat="1" applyFont="1" applyFill="1" applyBorder="1" applyAlignment="1">
      <alignment horizontal="center" vertical="center" shrinkToFit="1"/>
      <protection/>
    </xf>
    <xf numFmtId="0" fontId="10" fillId="34" borderId="37" xfId="61" applyNumberFormat="1" applyFont="1" applyFill="1" applyBorder="1" applyAlignment="1">
      <alignment vertical="center" shrinkToFit="1"/>
      <protection/>
    </xf>
    <xf numFmtId="0" fontId="10" fillId="34" borderId="38" xfId="61" applyNumberFormat="1" applyFont="1" applyFill="1" applyBorder="1" applyAlignment="1">
      <alignment horizontal="center" vertical="center" shrinkToFit="1"/>
      <protection/>
    </xf>
    <xf numFmtId="0" fontId="10" fillId="34" borderId="22" xfId="61" applyNumberFormat="1" applyFont="1" applyFill="1" applyBorder="1" applyAlignment="1">
      <alignment vertical="center" shrinkToFit="1"/>
      <protection/>
    </xf>
    <xf numFmtId="0" fontId="10" fillId="34" borderId="39" xfId="61" applyNumberFormat="1" applyFont="1" applyFill="1" applyBorder="1" applyAlignment="1">
      <alignment horizontal="center" vertical="center" shrinkToFit="1"/>
      <protection/>
    </xf>
    <xf numFmtId="0" fontId="10" fillId="0" borderId="40" xfId="61" applyNumberFormat="1" applyFont="1" applyFill="1" applyBorder="1" applyAlignment="1">
      <alignment vertical="center" shrinkToFit="1"/>
      <protection/>
    </xf>
    <xf numFmtId="0" fontId="10" fillId="0" borderId="41" xfId="61" applyNumberFormat="1" applyFont="1" applyFill="1" applyBorder="1" applyAlignment="1">
      <alignment horizontal="center" vertical="center" shrinkToFit="1"/>
      <protection/>
    </xf>
    <xf numFmtId="0" fontId="3" fillId="0" borderId="42" xfId="61" applyBorder="1">
      <alignment vertical="center"/>
      <protection/>
    </xf>
    <xf numFmtId="0" fontId="3" fillId="0" borderId="43" xfId="61" applyBorder="1">
      <alignment vertical="center"/>
      <protection/>
    </xf>
    <xf numFmtId="0" fontId="5" fillId="34" borderId="32" xfId="61" applyNumberFormat="1" applyFont="1" applyFill="1" applyBorder="1" applyAlignment="1">
      <alignment vertical="center" shrinkToFit="1"/>
      <protection/>
    </xf>
    <xf numFmtId="0" fontId="5" fillId="34" borderId="23" xfId="61" applyNumberFormat="1" applyFont="1" applyFill="1" applyBorder="1" applyAlignment="1">
      <alignment horizontal="center" vertical="center" shrinkToFit="1"/>
      <protection/>
    </xf>
    <xf numFmtId="0" fontId="5" fillId="34" borderId="23" xfId="61" applyNumberFormat="1" applyFont="1" applyFill="1" applyBorder="1" applyAlignment="1">
      <alignment vertical="center" shrinkToFit="1"/>
      <protection/>
    </xf>
    <xf numFmtId="0" fontId="5" fillId="34" borderId="34" xfId="61" applyNumberFormat="1" applyFont="1" applyFill="1" applyBorder="1" applyAlignment="1">
      <alignment horizontal="center" vertical="center" shrinkToFit="1"/>
      <protection/>
    </xf>
    <xf numFmtId="0" fontId="5" fillId="34" borderId="22" xfId="61" applyNumberFormat="1" applyFont="1" applyFill="1" applyBorder="1" applyAlignment="1">
      <alignment vertical="center" shrinkToFit="1"/>
      <protection/>
    </xf>
    <xf numFmtId="0" fontId="5" fillId="34" borderId="39" xfId="61" applyNumberFormat="1" applyFont="1" applyFill="1" applyBorder="1" applyAlignment="1">
      <alignment horizontal="center" vertical="center" shrinkToFit="1"/>
      <protection/>
    </xf>
    <xf numFmtId="0" fontId="5" fillId="0" borderId="44" xfId="61" applyNumberFormat="1" applyFont="1" applyFill="1" applyBorder="1" applyAlignment="1">
      <alignment vertical="center" shrinkToFit="1"/>
      <protection/>
    </xf>
    <xf numFmtId="0" fontId="5" fillId="0" borderId="45" xfId="61" applyNumberFormat="1" applyFont="1" applyFill="1" applyBorder="1" applyAlignment="1">
      <alignment vertical="center" shrinkToFit="1"/>
      <protection/>
    </xf>
    <xf numFmtId="0" fontId="5" fillId="0" borderId="46" xfId="61" applyNumberFormat="1" applyFont="1" applyFill="1" applyBorder="1" applyAlignment="1">
      <alignment horizontal="center" vertical="center" shrinkToFit="1"/>
      <protection/>
    </xf>
    <xf numFmtId="0" fontId="5" fillId="34" borderId="47" xfId="61" applyNumberFormat="1" applyFont="1" applyFill="1" applyBorder="1" applyAlignment="1">
      <alignment horizontal="center" vertical="center" shrinkToFit="1"/>
      <protection/>
    </xf>
    <xf numFmtId="0" fontId="5" fillId="34" borderId="33" xfId="61" applyNumberFormat="1" applyFont="1" applyFill="1" applyBorder="1" applyAlignment="1">
      <alignment vertical="center" shrinkToFit="1"/>
      <protection/>
    </xf>
    <xf numFmtId="0" fontId="3" fillId="35" borderId="0" xfId="61" applyFill="1">
      <alignment vertical="center"/>
      <protection/>
    </xf>
    <xf numFmtId="0" fontId="11" fillId="35" borderId="0" xfId="61" applyFont="1" applyFill="1">
      <alignment vertical="center"/>
      <protection/>
    </xf>
    <xf numFmtId="0" fontId="8" fillId="36" borderId="48" xfId="61" applyNumberFormat="1" applyFont="1" applyFill="1" applyBorder="1" applyAlignment="1">
      <alignment horizontal="center" vertical="center"/>
      <protection/>
    </xf>
    <xf numFmtId="0" fontId="8" fillId="36" borderId="49" xfId="61" applyNumberFormat="1" applyFont="1" applyFill="1" applyBorder="1" applyAlignment="1">
      <alignment horizontal="center" vertical="center"/>
      <protection/>
    </xf>
    <xf numFmtId="0" fontId="8" fillId="36" borderId="50" xfId="6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 shrinkToFit="1"/>
    </xf>
    <xf numFmtId="0" fontId="5" fillId="0" borderId="48" xfId="61" applyNumberFormat="1" applyFont="1" applyFill="1" applyBorder="1" applyAlignment="1">
      <alignment horizontal="center" vertical="center" wrapText="1"/>
      <protection/>
    </xf>
    <xf numFmtId="0" fontId="5" fillId="0" borderId="50" xfId="61" applyNumberFormat="1" applyFont="1" applyFill="1" applyBorder="1" applyAlignment="1">
      <alignment horizontal="center" vertical="center" wrapText="1"/>
      <protection/>
    </xf>
    <xf numFmtId="178" fontId="5" fillId="0" borderId="48" xfId="61" applyNumberFormat="1" applyFont="1" applyFill="1" applyBorder="1" applyAlignment="1">
      <alignment horizontal="center" vertical="center" wrapText="1"/>
      <protection/>
    </xf>
    <xf numFmtId="178" fontId="5" fillId="0" borderId="50" xfId="61" applyNumberFormat="1" applyFont="1" applyFill="1" applyBorder="1" applyAlignment="1">
      <alignment horizontal="center" vertical="center" wrapText="1"/>
      <protection/>
    </xf>
    <xf numFmtId="0" fontId="5" fillId="33" borderId="48" xfId="61" applyNumberFormat="1" applyFont="1" applyFill="1" applyBorder="1" applyAlignment="1">
      <alignment horizontal="center" vertical="center"/>
      <protection/>
    </xf>
    <xf numFmtId="0" fontId="5" fillId="33" borderId="50" xfId="61" applyNumberFormat="1" applyFont="1" applyFill="1" applyBorder="1" applyAlignment="1">
      <alignment horizontal="center" vertical="center"/>
      <protection/>
    </xf>
    <xf numFmtId="0" fontId="4" fillId="0" borderId="51" xfId="61" applyNumberFormat="1" applyFont="1" applyFill="1" applyBorder="1" applyAlignment="1">
      <alignment horizontal="left" vertical="top" wrapText="1"/>
      <protection/>
    </xf>
    <xf numFmtId="0" fontId="4" fillId="0" borderId="52" xfId="61" applyNumberFormat="1" applyFont="1" applyFill="1" applyBorder="1" applyAlignment="1">
      <alignment horizontal="left" vertical="top"/>
      <protection/>
    </xf>
    <xf numFmtId="0" fontId="0" fillId="35" borderId="0" xfId="0" applyFill="1" applyBorder="1" applyAlignment="1">
      <alignment horizontal="center" vertical="center" shrinkToFit="1"/>
    </xf>
    <xf numFmtId="0" fontId="10" fillId="37" borderId="37" xfId="61" applyFont="1" applyFill="1" applyBorder="1" applyAlignment="1">
      <alignment horizontal="center" vertical="center"/>
      <protection/>
    </xf>
    <xf numFmtId="0" fontId="10" fillId="37" borderId="38" xfId="61" applyFont="1" applyFill="1" applyBorder="1" applyAlignment="1">
      <alignment horizontal="center" vertical="center"/>
      <protection/>
    </xf>
    <xf numFmtId="0" fontId="10" fillId="37" borderId="44" xfId="61" applyFont="1" applyFill="1" applyBorder="1" applyAlignment="1">
      <alignment horizontal="center" vertical="center"/>
      <protection/>
    </xf>
    <xf numFmtId="0" fontId="10" fillId="37" borderId="11" xfId="61" applyFont="1" applyFill="1" applyBorder="1" applyAlignment="1">
      <alignment horizontal="center" vertical="center"/>
      <protection/>
    </xf>
    <xf numFmtId="0" fontId="5" fillId="0" borderId="53" xfId="61" applyNumberFormat="1" applyFont="1" applyFill="1" applyBorder="1" applyAlignment="1">
      <alignment horizontal="center" vertical="center"/>
      <protection/>
    </xf>
    <xf numFmtId="0" fontId="5" fillId="0" borderId="26" xfId="61" applyNumberFormat="1" applyFont="1" applyFill="1" applyBorder="1" applyAlignment="1">
      <alignment horizontal="center" vertical="center"/>
      <protection/>
    </xf>
    <xf numFmtId="0" fontId="4" fillId="0" borderId="54" xfId="61" applyNumberFormat="1" applyFont="1" applyFill="1" applyBorder="1" applyAlignment="1">
      <alignment horizontal="left" vertical="top"/>
      <protection/>
    </xf>
    <xf numFmtId="0" fontId="10" fillId="37" borderId="45" xfId="61" applyFont="1" applyFill="1" applyBorder="1" applyAlignment="1">
      <alignment horizontal="center" vertical="center"/>
      <protection/>
    </xf>
    <xf numFmtId="0" fontId="10" fillId="37" borderId="46" xfId="61" applyFont="1" applyFill="1" applyBorder="1" applyAlignment="1">
      <alignment horizontal="center" vertical="center"/>
      <protection/>
    </xf>
    <xf numFmtId="0" fontId="5" fillId="0" borderId="20" xfId="61" applyNumberFormat="1" applyFont="1" applyFill="1" applyBorder="1" applyAlignment="1">
      <alignment horizontal="center" vertical="center"/>
      <protection/>
    </xf>
    <xf numFmtId="0" fontId="5" fillId="0" borderId="49" xfId="61" applyNumberFormat="1" applyFont="1" applyFill="1" applyBorder="1" applyAlignment="1">
      <alignment horizontal="center" vertical="center" wrapText="1"/>
      <protection/>
    </xf>
    <xf numFmtId="178" fontId="5" fillId="0" borderId="49" xfId="61" applyNumberFormat="1" applyFont="1" applyFill="1" applyBorder="1" applyAlignment="1">
      <alignment horizontal="center" vertical="center" wrapText="1"/>
      <protection/>
    </xf>
    <xf numFmtId="0" fontId="5" fillId="33" borderId="55" xfId="61" applyNumberFormat="1" applyFont="1" applyFill="1" applyBorder="1" applyAlignment="1">
      <alignment horizontal="center" vertical="center"/>
      <protection/>
    </xf>
    <xf numFmtId="0" fontId="10" fillId="37" borderId="33" xfId="61" applyFont="1" applyFill="1" applyBorder="1" applyAlignment="1">
      <alignment horizontal="center" vertical="center" wrapText="1"/>
      <protection/>
    </xf>
    <xf numFmtId="0" fontId="10" fillId="37" borderId="21" xfId="61" applyFont="1" applyFill="1" applyBorder="1" applyAlignment="1">
      <alignment horizontal="center" vertical="center" wrapText="1"/>
      <protection/>
    </xf>
    <xf numFmtId="0" fontId="10" fillId="37" borderId="56" xfId="61" applyFont="1" applyFill="1" applyBorder="1" applyAlignment="1">
      <alignment horizontal="center" vertical="center" wrapText="1"/>
      <protection/>
    </xf>
    <xf numFmtId="0" fontId="10" fillId="37" borderId="49" xfId="61" applyFont="1" applyFill="1" applyBorder="1" applyAlignment="1">
      <alignment horizontal="center" vertical="center"/>
      <protection/>
    </xf>
    <xf numFmtId="0" fontId="10" fillId="37" borderId="49" xfId="61" applyFont="1" applyFill="1" applyBorder="1" applyAlignment="1">
      <alignment horizontal="center" vertical="center" wrapText="1"/>
      <protection/>
    </xf>
    <xf numFmtId="0" fontId="10" fillId="37" borderId="57" xfId="61" applyFont="1" applyFill="1" applyBorder="1" applyAlignment="1">
      <alignment horizontal="center" vertical="center" wrapText="1"/>
      <protection/>
    </xf>
    <xf numFmtId="0" fontId="10" fillId="37" borderId="58" xfId="61" applyFont="1" applyFill="1" applyBorder="1" applyAlignment="1">
      <alignment horizontal="center" vertical="center"/>
      <protection/>
    </xf>
    <xf numFmtId="0" fontId="10" fillId="37" borderId="33" xfId="61" applyNumberFormat="1" applyFont="1" applyFill="1" applyBorder="1" applyAlignment="1">
      <alignment horizontal="center" vertical="center" shrinkToFit="1"/>
      <protection/>
    </xf>
    <xf numFmtId="0" fontId="10" fillId="37" borderId="23" xfId="61" applyNumberFormat="1" applyFont="1" applyFill="1" applyBorder="1" applyAlignment="1">
      <alignment horizontal="center" vertical="center" shrinkToFit="1"/>
      <protection/>
    </xf>
    <xf numFmtId="0" fontId="10" fillId="37" borderId="34" xfId="61" applyNumberFormat="1" applyFont="1" applyFill="1" applyBorder="1" applyAlignment="1">
      <alignment horizontal="center" vertical="center" shrinkToFit="1"/>
      <protection/>
    </xf>
    <xf numFmtId="0" fontId="10" fillId="37" borderId="10" xfId="61" applyNumberFormat="1" applyFont="1" applyFill="1" applyBorder="1" applyAlignment="1">
      <alignment horizontal="center" vertical="center" shrinkToFit="1"/>
      <protection/>
    </xf>
    <xf numFmtId="0" fontId="10" fillId="37" borderId="12" xfId="61" applyNumberFormat="1" applyFont="1" applyFill="1" applyBorder="1" applyAlignment="1">
      <alignment horizontal="center" vertical="center" shrinkToFit="1"/>
      <protection/>
    </xf>
    <xf numFmtId="0" fontId="10" fillId="37" borderId="11" xfId="61" applyNumberFormat="1" applyFont="1" applyFill="1" applyBorder="1" applyAlignment="1">
      <alignment horizontal="center" vertical="center" shrinkToFit="1"/>
      <protection/>
    </xf>
    <xf numFmtId="0" fontId="6" fillId="0" borderId="18" xfId="61" applyFont="1" applyBorder="1" applyAlignment="1">
      <alignment horizontal="center" vertical="center"/>
      <protection/>
    </xf>
    <xf numFmtId="0" fontId="10" fillId="37" borderId="32" xfId="61" applyFont="1" applyFill="1" applyBorder="1" applyAlignment="1">
      <alignment horizontal="center" vertical="center"/>
      <protection/>
    </xf>
    <xf numFmtId="0" fontId="10" fillId="37" borderId="34" xfId="61" applyFont="1" applyFill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61" applyFont="1" applyAlignment="1">
      <alignment/>
      <protection/>
    </xf>
    <xf numFmtId="0" fontId="10" fillId="37" borderId="32" xfId="61" applyNumberFormat="1" applyFont="1" applyFill="1" applyBorder="1" applyAlignment="1">
      <alignment horizontal="center" vertical="center" shrinkToFit="1"/>
      <protection/>
    </xf>
    <xf numFmtId="0" fontId="10" fillId="37" borderId="47" xfId="61" applyNumberFormat="1" applyFont="1" applyFill="1" applyBorder="1" applyAlignment="1">
      <alignment horizontal="center" vertical="center" shrinkToFit="1"/>
      <protection/>
    </xf>
    <xf numFmtId="0" fontId="10" fillId="37" borderId="44" xfId="61" applyNumberFormat="1" applyFont="1" applyFill="1" applyBorder="1" applyAlignment="1">
      <alignment horizontal="center" vertical="center" shrinkToFit="1"/>
      <protection/>
    </xf>
    <xf numFmtId="0" fontId="10" fillId="37" borderId="26" xfId="61" applyNumberFormat="1" applyFont="1" applyFill="1" applyBorder="1" applyAlignment="1">
      <alignment horizontal="center" vertical="center" shrinkToFit="1"/>
      <protection/>
    </xf>
    <xf numFmtId="0" fontId="5" fillId="37" borderId="37" xfId="61" applyFont="1" applyFill="1" applyBorder="1" applyAlignment="1">
      <alignment horizontal="center" vertical="center"/>
      <protection/>
    </xf>
    <xf numFmtId="0" fontId="5" fillId="37" borderId="27" xfId="61" applyFont="1" applyFill="1" applyBorder="1" applyAlignment="1">
      <alignment horizontal="center" vertical="center"/>
      <protection/>
    </xf>
    <xf numFmtId="0" fontId="5" fillId="37" borderId="44" xfId="61" applyFont="1" applyFill="1" applyBorder="1" applyAlignment="1">
      <alignment horizontal="center" vertical="center"/>
      <protection/>
    </xf>
    <xf numFmtId="0" fontId="5" fillId="37" borderId="12" xfId="61" applyFont="1" applyFill="1" applyBorder="1" applyAlignment="1">
      <alignment horizontal="center" vertical="center"/>
      <protection/>
    </xf>
    <xf numFmtId="0" fontId="5" fillId="37" borderId="22" xfId="61" applyFont="1" applyFill="1" applyBorder="1" applyAlignment="1">
      <alignment horizontal="center" vertical="center"/>
      <protection/>
    </xf>
    <xf numFmtId="0" fontId="5" fillId="37" borderId="0" xfId="61" applyFont="1" applyFill="1" applyBorder="1" applyAlignment="1">
      <alignment horizontal="center" vertical="center"/>
      <protection/>
    </xf>
    <xf numFmtId="0" fontId="5" fillId="37" borderId="45" xfId="61" applyFont="1" applyFill="1" applyBorder="1" applyAlignment="1">
      <alignment horizontal="center" vertical="center"/>
      <protection/>
    </xf>
    <xf numFmtId="0" fontId="5" fillId="37" borderId="18" xfId="61" applyFont="1" applyFill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3" fillId="0" borderId="0" xfId="61" applyAlignment="1">
      <alignment horizontal="left" vertical="center" wrapText="1"/>
      <protection/>
    </xf>
    <xf numFmtId="0" fontId="3" fillId="0" borderId="0" xfId="61" applyAlignment="1">
      <alignment horizontal="center" vertical="center"/>
      <protection/>
    </xf>
    <xf numFmtId="0" fontId="4" fillId="0" borderId="52" xfId="61" applyFont="1" applyBorder="1" applyAlignment="1">
      <alignment horizontal="left" vertical="top"/>
      <protection/>
    </xf>
    <xf numFmtId="0" fontId="5" fillId="33" borderId="50" xfId="61" applyFont="1" applyFill="1" applyBorder="1" applyAlignment="1">
      <alignment horizontal="center" vertical="center"/>
      <protection/>
    </xf>
    <xf numFmtId="178" fontId="5" fillId="0" borderId="50" xfId="61" applyNumberFormat="1" applyFont="1" applyBorder="1" applyAlignment="1">
      <alignment horizontal="center" vertical="center" wrapText="1"/>
      <protection/>
    </xf>
    <xf numFmtId="0" fontId="5" fillId="0" borderId="50" xfId="61" applyFont="1" applyBorder="1" applyAlignment="1">
      <alignment horizontal="center" vertical="center" wrapText="1"/>
      <protection/>
    </xf>
    <xf numFmtId="0" fontId="5" fillId="0" borderId="59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5" fillId="0" borderId="60" xfId="61" applyFont="1" applyBorder="1" applyAlignment="1">
      <alignment horizontal="center"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5" fillId="37" borderId="26" xfId="61" applyFont="1" applyFill="1" applyBorder="1" applyAlignment="1">
      <alignment horizontal="center" vertical="center"/>
      <protection/>
    </xf>
    <xf numFmtId="0" fontId="4" fillId="0" borderId="51" xfId="61" applyFont="1" applyBorder="1" applyAlignment="1">
      <alignment horizontal="left" vertical="top" wrapText="1"/>
      <protection/>
    </xf>
    <xf numFmtId="0" fontId="5" fillId="33" borderId="48" xfId="61" applyFont="1" applyFill="1" applyBorder="1" applyAlignment="1">
      <alignment horizontal="center" vertical="center"/>
      <protection/>
    </xf>
    <xf numFmtId="178" fontId="5" fillId="0" borderId="48" xfId="61" applyNumberFormat="1" applyFont="1" applyBorder="1" applyAlignment="1">
      <alignment horizontal="center" vertical="center" wrapText="1"/>
      <protection/>
    </xf>
    <xf numFmtId="0" fontId="5" fillId="0" borderId="48" xfId="61" applyFont="1" applyBorder="1" applyAlignment="1">
      <alignment horizontal="center" vertical="center" wrapText="1"/>
      <protection/>
    </xf>
    <xf numFmtId="0" fontId="5" fillId="0" borderId="61" xfId="61" applyFont="1" applyBorder="1" applyAlignment="1">
      <alignment horizontal="center" vertical="center"/>
      <protection/>
    </xf>
    <xf numFmtId="0" fontId="5" fillId="34" borderId="62" xfId="61" applyFont="1" applyFill="1" applyBorder="1" applyAlignment="1">
      <alignment horizontal="center" vertical="center" shrinkToFit="1"/>
      <protection/>
    </xf>
    <xf numFmtId="0" fontId="5" fillId="34" borderId="14" xfId="61" applyFont="1" applyFill="1" applyBorder="1" applyAlignment="1">
      <alignment horizontal="center" vertical="center" shrinkToFit="1"/>
      <protection/>
    </xf>
    <xf numFmtId="0" fontId="5" fillId="34" borderId="15" xfId="61" applyFont="1" applyFill="1" applyBorder="1" applyAlignment="1">
      <alignment vertical="center" shrinkToFit="1"/>
      <protection/>
    </xf>
    <xf numFmtId="0" fontId="5" fillId="34" borderId="16" xfId="61" applyFont="1" applyFill="1" applyBorder="1" applyAlignment="1">
      <alignment horizontal="center" vertical="center" shrinkToFit="1"/>
      <protection/>
    </xf>
    <xf numFmtId="0" fontId="5" fillId="37" borderId="53" xfId="61" applyFont="1" applyFill="1" applyBorder="1" applyAlignment="1">
      <alignment horizontal="center" vertical="center"/>
      <protection/>
    </xf>
    <xf numFmtId="0" fontId="4" fillId="0" borderId="54" xfId="61" applyFont="1" applyBorder="1" applyAlignment="1">
      <alignment horizontal="left" vertical="top"/>
      <protection/>
    </xf>
    <xf numFmtId="0" fontId="5" fillId="33" borderId="49" xfId="61" applyFont="1" applyFill="1" applyBorder="1" applyAlignment="1">
      <alignment horizontal="center" vertical="center"/>
      <protection/>
    </xf>
    <xf numFmtId="0" fontId="5" fillId="33" borderId="55" xfId="61" applyFont="1" applyFill="1" applyBorder="1" applyAlignment="1">
      <alignment horizontal="center" vertical="center"/>
      <protection/>
    </xf>
    <xf numFmtId="178" fontId="5" fillId="0" borderId="49" xfId="61" applyNumberFormat="1" applyFont="1" applyBorder="1" applyAlignment="1">
      <alignment horizontal="center" vertical="center" wrapText="1"/>
      <protection/>
    </xf>
    <xf numFmtId="0" fontId="5" fillId="0" borderId="49" xfId="61" applyFont="1" applyBorder="1" applyAlignment="1">
      <alignment horizontal="center" vertical="center" wrapText="1"/>
      <protection/>
    </xf>
    <xf numFmtId="0" fontId="5" fillId="0" borderId="63" xfId="61" applyFont="1" applyBorder="1" applyAlignment="1">
      <alignment horizontal="center" vertical="center"/>
      <protection/>
    </xf>
    <xf numFmtId="0" fontId="5" fillId="0" borderId="39" xfId="61" applyFont="1" applyBorder="1" applyAlignment="1">
      <alignment horizontal="center" vertical="center" shrinkToFit="1"/>
      <protection/>
    </xf>
    <xf numFmtId="0" fontId="5" fillId="0" borderId="18" xfId="61" applyFont="1" applyBorder="1" applyAlignment="1">
      <alignment horizontal="center" vertical="center" shrinkToFit="1"/>
      <protection/>
    </xf>
    <xf numFmtId="0" fontId="5" fillId="0" borderId="19" xfId="61" applyFont="1" applyBorder="1" applyAlignment="1">
      <alignment horizontal="center" vertical="center" shrinkToFit="1"/>
      <protection/>
    </xf>
    <xf numFmtId="0" fontId="5" fillId="0" borderId="64" xfId="61" applyFont="1" applyBorder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5" fillId="37" borderId="25" xfId="61" applyFont="1" applyFill="1" applyBorder="1" applyAlignment="1">
      <alignment horizontal="center" vertical="center"/>
      <protection/>
    </xf>
    <xf numFmtId="0" fontId="5" fillId="37" borderId="20" xfId="61" applyFont="1" applyFill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 shrinkToFit="1"/>
      <protection/>
    </xf>
    <xf numFmtId="0" fontId="5" fillId="0" borderId="21" xfId="61" applyFont="1" applyBorder="1" applyAlignment="1">
      <alignment vertical="center" shrinkToFit="1"/>
      <protection/>
    </xf>
    <xf numFmtId="0" fontId="3" fillId="37" borderId="58" xfId="61" applyFill="1" applyBorder="1" applyAlignment="1">
      <alignment horizontal="center" vertical="center"/>
      <protection/>
    </xf>
    <xf numFmtId="0" fontId="3" fillId="37" borderId="49" xfId="61" applyFill="1" applyBorder="1" applyAlignment="1">
      <alignment horizontal="center" vertical="center" wrapText="1"/>
      <protection/>
    </xf>
    <xf numFmtId="0" fontId="3" fillId="37" borderId="49" xfId="61" applyFill="1" applyBorder="1" applyAlignment="1">
      <alignment horizontal="center" vertical="center"/>
      <protection/>
    </xf>
    <xf numFmtId="0" fontId="3" fillId="37" borderId="21" xfId="61" applyFill="1" applyBorder="1" applyAlignment="1">
      <alignment horizontal="center" vertical="center" wrapText="1"/>
      <protection/>
    </xf>
    <xf numFmtId="0" fontId="3" fillId="37" borderId="45" xfId="61" applyFill="1" applyBorder="1" applyAlignment="1">
      <alignment horizontal="center" vertical="center"/>
      <protection/>
    </xf>
    <xf numFmtId="0" fontId="5" fillId="37" borderId="46" xfId="61" applyFont="1" applyFill="1" applyBorder="1" applyAlignment="1">
      <alignment horizontal="center" vertical="center" shrinkToFit="1"/>
      <protection/>
    </xf>
    <xf numFmtId="0" fontId="5" fillId="37" borderId="18" xfId="61" applyFont="1" applyFill="1" applyBorder="1" applyAlignment="1">
      <alignment horizontal="center" vertical="center" shrinkToFit="1"/>
      <protection/>
    </xf>
    <xf numFmtId="0" fontId="5" fillId="37" borderId="21" xfId="61" applyFont="1" applyFill="1" applyBorder="1" applyAlignment="1">
      <alignment horizontal="center" vertical="center" shrinkToFit="1"/>
      <protection/>
    </xf>
    <xf numFmtId="0" fontId="5" fillId="37" borderId="20" xfId="61" applyFont="1" applyFill="1" applyBorder="1" applyAlignment="1">
      <alignment horizontal="center" vertical="center" shrinkToFit="1"/>
      <protection/>
    </xf>
    <xf numFmtId="0" fontId="3" fillId="0" borderId="65" xfId="61" applyBorder="1">
      <alignment vertical="center"/>
      <protection/>
    </xf>
    <xf numFmtId="0" fontId="3" fillId="37" borderId="57" xfId="61" applyFill="1" applyBorder="1" applyAlignment="1">
      <alignment horizontal="center" vertical="center" wrapText="1"/>
      <protection/>
    </xf>
    <xf numFmtId="0" fontId="3" fillId="37" borderId="56" xfId="61" applyFill="1" applyBorder="1" applyAlignment="1">
      <alignment horizontal="center" vertical="center" wrapText="1"/>
      <protection/>
    </xf>
    <xf numFmtId="0" fontId="3" fillId="37" borderId="33" xfId="61" applyFill="1" applyBorder="1" applyAlignment="1">
      <alignment horizontal="center" vertical="center" wrapText="1"/>
      <protection/>
    </xf>
    <xf numFmtId="0" fontId="3" fillId="37" borderId="32" xfId="61" applyFill="1" applyBorder="1" applyAlignment="1">
      <alignment horizontal="center" vertical="center"/>
      <protection/>
    </xf>
    <xf numFmtId="0" fontId="5" fillId="37" borderId="34" xfId="61" applyFont="1" applyFill="1" applyBorder="1" applyAlignment="1">
      <alignment horizontal="center" vertical="center" shrinkToFit="1"/>
      <protection/>
    </xf>
    <xf numFmtId="0" fontId="5" fillId="37" borderId="23" xfId="61" applyFont="1" applyFill="1" applyBorder="1" applyAlignment="1">
      <alignment horizontal="center" vertical="center" shrinkToFit="1"/>
      <protection/>
    </xf>
    <xf numFmtId="0" fontId="5" fillId="37" borderId="33" xfId="61" applyFont="1" applyFill="1" applyBorder="1" applyAlignment="1">
      <alignment horizontal="center" vertical="center" shrinkToFit="1"/>
      <protection/>
    </xf>
    <xf numFmtId="0" fontId="5" fillId="37" borderId="47" xfId="61" applyFont="1" applyFill="1" applyBorder="1" applyAlignment="1">
      <alignment horizontal="center" vertical="center" shrinkToFit="1"/>
      <protection/>
    </xf>
    <xf numFmtId="0" fontId="30" fillId="0" borderId="0" xfId="61" applyFont="1" applyAlignment="1">
      <alignment/>
      <protection/>
    </xf>
    <xf numFmtId="0" fontId="30" fillId="0" borderId="0" xfId="61" applyFont="1" applyAlignment="1">
      <alignment horizontal="center" vertical="center"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5" fillId="33" borderId="13" xfId="61" applyFont="1" applyFill="1" applyBorder="1" applyAlignment="1">
      <alignment horizontal="center" vertical="center"/>
      <protection/>
    </xf>
    <xf numFmtId="0" fontId="5" fillId="33" borderId="17" xfId="61" applyFont="1" applyFill="1" applyBorder="1" applyAlignment="1">
      <alignment horizontal="center" vertical="center"/>
      <protection/>
    </xf>
    <xf numFmtId="0" fontId="5" fillId="38" borderId="15" xfId="61" applyFont="1" applyFill="1" applyBorder="1" applyAlignment="1">
      <alignment vertical="center" shrinkToFit="1"/>
      <protection/>
    </xf>
    <xf numFmtId="0" fontId="5" fillId="38" borderId="14" xfId="61" applyFont="1" applyFill="1" applyBorder="1" applyAlignment="1">
      <alignment horizontal="center" vertical="center" shrinkToFit="1"/>
      <protection/>
    </xf>
    <xf numFmtId="0" fontId="5" fillId="38" borderId="16" xfId="61" applyFont="1" applyFill="1" applyBorder="1" applyAlignment="1">
      <alignment horizontal="center" vertical="center" shrinkToFit="1"/>
      <protection/>
    </xf>
    <xf numFmtId="0" fontId="33" fillId="33" borderId="48" xfId="61" applyFont="1" applyFill="1" applyBorder="1" applyAlignment="1">
      <alignment horizontal="center" vertical="center"/>
      <protection/>
    </xf>
    <xf numFmtId="0" fontId="5" fillId="39" borderId="21" xfId="61" applyFont="1" applyFill="1" applyBorder="1" applyAlignment="1">
      <alignment vertical="center" shrinkToFit="1"/>
      <protection/>
    </xf>
    <xf numFmtId="0" fontId="5" fillId="39" borderId="19" xfId="61" applyFont="1" applyFill="1" applyBorder="1" applyAlignment="1">
      <alignment horizontal="center" vertical="center" shrinkToFit="1"/>
      <protection/>
    </xf>
    <xf numFmtId="0" fontId="5" fillId="39" borderId="18" xfId="61" applyFont="1" applyFill="1" applyBorder="1" applyAlignment="1">
      <alignment horizontal="center" vertical="center" shrinkToFit="1"/>
      <protection/>
    </xf>
    <xf numFmtId="0" fontId="5" fillId="39" borderId="0" xfId="61" applyFont="1" applyFill="1" applyAlignment="1">
      <alignment horizontal="center" vertical="center" shrinkToFit="1"/>
      <protection/>
    </xf>
    <xf numFmtId="0" fontId="5" fillId="39" borderId="64" xfId="61" applyFont="1" applyFill="1" applyBorder="1" applyAlignment="1">
      <alignment vertical="center" shrinkToFit="1"/>
      <protection/>
    </xf>
    <xf numFmtId="0" fontId="5" fillId="39" borderId="39" xfId="61" applyFont="1" applyFill="1" applyBorder="1" applyAlignment="1">
      <alignment horizontal="center" vertical="center" shrinkToFit="1"/>
      <protection/>
    </xf>
    <xf numFmtId="0" fontId="33" fillId="33" borderId="49" xfId="61" applyFont="1" applyFill="1" applyBorder="1" applyAlignment="1">
      <alignment horizontal="center" vertical="center"/>
      <protection/>
    </xf>
    <xf numFmtId="0" fontId="4" fillId="0" borderId="54" xfId="61" applyFont="1" applyBorder="1" applyAlignment="1">
      <alignment horizontal="left" vertical="top" wrapText="1"/>
      <protection/>
    </xf>
    <xf numFmtId="0" fontId="33" fillId="33" borderId="55" xfId="61" applyFont="1" applyFill="1" applyBorder="1" applyAlignment="1">
      <alignment horizontal="center" vertical="center"/>
      <protection/>
    </xf>
    <xf numFmtId="56" fontId="4" fillId="0" borderId="51" xfId="61" applyNumberFormat="1" applyFont="1" applyBorder="1" applyAlignment="1">
      <alignment horizontal="left" vertical="top" wrapText="1"/>
      <protection/>
    </xf>
    <xf numFmtId="0" fontId="5" fillId="39" borderId="17" xfId="61" applyFont="1" applyFill="1" applyBorder="1" applyAlignment="1">
      <alignment vertical="center" shrinkToFit="1"/>
      <protection/>
    </xf>
    <xf numFmtId="0" fontId="5" fillId="39" borderId="66" xfId="61" applyFont="1" applyFill="1" applyBorder="1" applyAlignment="1">
      <alignment horizontal="center" vertical="center" shrinkToFit="1"/>
      <protection/>
    </xf>
    <xf numFmtId="0" fontId="5" fillId="38" borderId="62" xfId="61" applyFont="1" applyFill="1" applyBorder="1" applyAlignment="1">
      <alignment horizontal="center" vertical="center" shrinkToFit="1"/>
      <protection/>
    </xf>
    <xf numFmtId="0" fontId="5" fillId="39" borderId="46" xfId="61" applyFont="1" applyFill="1" applyBorder="1" applyAlignment="1">
      <alignment horizontal="center" vertical="center" shrinkToFit="1"/>
      <protection/>
    </xf>
    <xf numFmtId="0" fontId="5" fillId="37" borderId="37" xfId="61" applyFont="1" applyFill="1" applyBorder="1" applyAlignment="1">
      <alignment horizontal="center" vertical="center" wrapText="1"/>
      <protection/>
    </xf>
    <xf numFmtId="0" fontId="33" fillId="33" borderId="50" xfId="61" applyFont="1" applyFill="1" applyBorder="1" applyAlignment="1">
      <alignment horizontal="center" vertical="center"/>
      <protection/>
    </xf>
    <xf numFmtId="0" fontId="5" fillId="0" borderId="61" xfId="61" applyFont="1" applyBorder="1" applyAlignment="1">
      <alignment horizontal="center" vertical="center"/>
      <protection/>
    </xf>
    <xf numFmtId="0" fontId="5" fillId="0" borderId="48" xfId="61" applyFont="1" applyBorder="1" applyAlignment="1">
      <alignment horizontal="center" vertical="center" wrapText="1"/>
      <protection/>
    </xf>
    <xf numFmtId="178" fontId="5" fillId="0" borderId="48" xfId="61" applyNumberFormat="1" applyFont="1" applyBorder="1" applyAlignment="1">
      <alignment horizontal="center" vertical="center" wrapText="1"/>
      <protection/>
    </xf>
    <xf numFmtId="0" fontId="5" fillId="33" borderId="48" xfId="61" applyFont="1" applyFill="1" applyBorder="1" applyAlignment="1">
      <alignment horizontal="center" vertical="center"/>
      <protection/>
    </xf>
    <xf numFmtId="0" fontId="4" fillId="0" borderId="51" xfId="61" applyFont="1" applyBorder="1" applyAlignment="1">
      <alignment horizontal="left" vertical="top" wrapText="1"/>
      <protection/>
    </xf>
    <xf numFmtId="0" fontId="0" fillId="0" borderId="0" xfId="0" applyAlignment="1">
      <alignment horizontal="center" vertical="center" shrinkToFit="1"/>
    </xf>
    <xf numFmtId="0" fontId="5" fillId="0" borderId="67" xfId="61" applyFont="1" applyBorder="1" applyAlignment="1">
      <alignment vertical="center" shrinkToFit="1"/>
      <protection/>
    </xf>
    <xf numFmtId="0" fontId="5" fillId="34" borderId="68" xfId="61" applyFont="1" applyFill="1" applyBorder="1" applyAlignment="1">
      <alignment vertical="center" shrinkToFit="1"/>
      <protection/>
    </xf>
    <xf numFmtId="0" fontId="5" fillId="0" borderId="69" xfId="61" applyFont="1" applyBorder="1" applyAlignment="1">
      <alignment vertical="center" shrinkToFit="1"/>
      <protection/>
    </xf>
    <xf numFmtId="0" fontId="5" fillId="34" borderId="70" xfId="61" applyFont="1" applyFill="1" applyBorder="1" applyAlignment="1">
      <alignment vertical="center" shrinkToFit="1"/>
      <protection/>
    </xf>
    <xf numFmtId="0" fontId="5" fillId="0" borderId="17" xfId="61" applyFont="1" applyBorder="1" applyAlignment="1">
      <alignment vertical="center" shrinkToFit="1"/>
      <protection/>
    </xf>
    <xf numFmtId="0" fontId="5" fillId="37" borderId="17" xfId="61" applyFont="1" applyFill="1" applyBorder="1" applyAlignment="1">
      <alignment horizontal="center" vertical="center" shrinkToFit="1"/>
      <protection/>
    </xf>
    <xf numFmtId="0" fontId="7" fillId="0" borderId="0" xfId="61" applyFont="1" applyAlignment="1">
      <alignment shrinkToFit="1"/>
      <protection/>
    </xf>
    <xf numFmtId="0" fontId="7" fillId="0" borderId="0" xfId="61" applyFont="1" applyAlignment="1">
      <alignment horizontal="center" vertical="center" shrinkToFit="1"/>
      <protection/>
    </xf>
    <xf numFmtId="0" fontId="7" fillId="0" borderId="12" xfId="61" applyFont="1" applyBorder="1" applyAlignment="1">
      <alignment horizontal="center" vertical="center" shrinkToFit="1"/>
      <protection/>
    </xf>
    <xf numFmtId="0" fontId="3" fillId="0" borderId="23" xfId="61" applyBorder="1" applyAlignment="1">
      <alignment horizontal="center" vertical="center" shrinkToFit="1"/>
      <protection/>
    </xf>
    <xf numFmtId="0" fontId="3" fillId="37" borderId="71" xfId="61" applyFill="1" applyBorder="1" applyAlignment="1">
      <alignment horizontal="center" vertical="center"/>
      <protection/>
    </xf>
    <xf numFmtId="0" fontId="3" fillId="0" borderId="22" xfId="61" applyBorder="1" applyAlignment="1">
      <alignment horizontal="center" vertical="center" shrinkToFit="1"/>
      <protection/>
    </xf>
    <xf numFmtId="0" fontId="3" fillId="37" borderId="63" xfId="61" applyFill="1" applyBorder="1" applyAlignment="1">
      <alignment horizontal="center" vertical="center"/>
      <protection/>
    </xf>
    <xf numFmtId="0" fontId="3" fillId="37" borderId="54" xfId="61" applyFill="1" applyBorder="1" applyAlignment="1">
      <alignment horizontal="center" vertical="center" wrapText="1"/>
      <protection/>
    </xf>
    <xf numFmtId="0" fontId="5" fillId="34" borderId="72" xfId="61" applyFont="1" applyFill="1" applyBorder="1" applyAlignment="1">
      <alignment horizontal="center" vertical="center" shrinkToFit="1"/>
      <protection/>
    </xf>
    <xf numFmtId="0" fontId="5" fillId="34" borderId="73" xfId="61" applyFont="1" applyFill="1" applyBorder="1" applyAlignment="1">
      <alignment horizontal="center" vertical="center" shrinkToFit="1"/>
      <protection/>
    </xf>
    <xf numFmtId="0" fontId="5" fillId="0" borderId="74" xfId="61" applyFont="1" applyBorder="1" applyAlignment="1">
      <alignment horizontal="center" vertical="center" shrinkToFit="1"/>
      <protection/>
    </xf>
    <xf numFmtId="0" fontId="5" fillId="0" borderId="75" xfId="61" applyFont="1" applyBorder="1" applyAlignment="1">
      <alignment horizontal="center" vertical="center" shrinkToFit="1"/>
      <protection/>
    </xf>
    <xf numFmtId="0" fontId="5" fillId="0" borderId="76" xfId="61" applyFont="1" applyBorder="1" applyAlignment="1">
      <alignment horizontal="center" vertical="center" shrinkToFit="1"/>
      <protection/>
    </xf>
    <xf numFmtId="0" fontId="5" fillId="0" borderId="77" xfId="61" applyFont="1" applyBorder="1" applyAlignment="1">
      <alignment horizontal="center" vertical="center" shrinkToFit="1"/>
      <protection/>
    </xf>
    <xf numFmtId="0" fontId="4" fillId="0" borderId="52" xfId="61" applyFont="1" applyBorder="1" applyAlignment="1">
      <alignment horizontal="left" vertical="top" wrapText="1"/>
      <protection/>
    </xf>
    <xf numFmtId="0" fontId="7" fillId="33" borderId="48" xfId="61" applyFont="1" applyFill="1" applyBorder="1" applyAlignment="1">
      <alignment horizontal="center" vertical="center"/>
      <protection/>
    </xf>
    <xf numFmtId="0" fontId="7" fillId="33" borderId="49" xfId="61" applyFont="1" applyFill="1" applyBorder="1" applyAlignment="1">
      <alignment horizontal="center" vertical="center"/>
      <protection/>
    </xf>
    <xf numFmtId="0" fontId="7" fillId="33" borderId="50" xfId="61" applyFont="1" applyFill="1" applyBorder="1" applyAlignment="1">
      <alignment horizontal="center" vertical="center"/>
      <protection/>
    </xf>
    <xf numFmtId="0" fontId="5" fillId="34" borderId="78" xfId="61" applyFont="1" applyFill="1" applyBorder="1" applyAlignment="1">
      <alignment horizontal="center" vertical="center" shrinkToFit="1"/>
      <protection/>
    </xf>
    <xf numFmtId="0" fontId="5" fillId="34" borderId="79" xfId="61" applyFont="1" applyFill="1" applyBorder="1" applyAlignment="1">
      <alignment horizontal="center" vertical="center" shrinkToFit="1"/>
      <protection/>
    </xf>
    <xf numFmtId="0" fontId="5" fillId="34" borderId="80" xfId="61" applyFont="1" applyFill="1" applyBorder="1" applyAlignment="1">
      <alignment horizontal="center" vertical="center" shrinkToFit="1"/>
      <protection/>
    </xf>
    <xf numFmtId="0" fontId="5" fillId="37" borderId="40" xfId="61" applyFont="1" applyFill="1" applyBorder="1" applyAlignment="1">
      <alignment horizontal="center" vertical="center"/>
      <protection/>
    </xf>
    <xf numFmtId="0" fontId="5" fillId="37" borderId="81" xfId="61" applyFont="1" applyFill="1" applyBorder="1" applyAlignment="1">
      <alignment horizontal="center" vertical="center"/>
      <protection/>
    </xf>
    <xf numFmtId="0" fontId="5" fillId="34" borderId="30" xfId="61" applyFont="1" applyFill="1" applyBorder="1" applyAlignment="1">
      <alignment vertical="center" shrinkToFit="1"/>
      <protection/>
    </xf>
    <xf numFmtId="0" fontId="5" fillId="34" borderId="31" xfId="61" applyFont="1" applyFill="1" applyBorder="1" applyAlignment="1">
      <alignment horizontal="center" vertical="center" shrinkToFit="1"/>
      <protection/>
    </xf>
    <xf numFmtId="0" fontId="5" fillId="34" borderId="81" xfId="61" applyFont="1" applyFill="1" applyBorder="1" applyAlignment="1">
      <alignment horizontal="center" vertical="center" shrinkToFit="1"/>
      <protection/>
    </xf>
    <xf numFmtId="0" fontId="5" fillId="34" borderId="82" xfId="61" applyFont="1" applyFill="1" applyBorder="1" applyAlignment="1">
      <alignment horizontal="center" vertical="center" shrinkToFit="1"/>
      <protection/>
    </xf>
    <xf numFmtId="0" fontId="5" fillId="34" borderId="83" xfId="61" applyFont="1" applyFill="1" applyBorder="1" applyAlignment="1">
      <alignment horizontal="center" vertical="center" shrinkToFit="1"/>
      <protection/>
    </xf>
    <xf numFmtId="0" fontId="5" fillId="34" borderId="84" xfId="61" applyFont="1" applyFill="1" applyBorder="1" applyAlignment="1">
      <alignment horizontal="center" vertical="center" shrinkToFit="1"/>
      <protection/>
    </xf>
    <xf numFmtId="0" fontId="5" fillId="0" borderId="85" xfId="61" applyFont="1" applyBorder="1" applyAlignment="1">
      <alignment horizontal="center" vertical="center"/>
      <protection/>
    </xf>
    <xf numFmtId="0" fontId="5" fillId="0" borderId="86" xfId="61" applyFont="1" applyBorder="1" applyAlignment="1">
      <alignment horizontal="center" vertical="center" wrapText="1"/>
      <protection/>
    </xf>
    <xf numFmtId="178" fontId="5" fillId="0" borderId="86" xfId="61" applyNumberFormat="1" applyFont="1" applyBorder="1" applyAlignment="1">
      <alignment horizontal="center" vertical="center" wrapText="1"/>
      <protection/>
    </xf>
    <xf numFmtId="0" fontId="5" fillId="33" borderId="86" xfId="61" applyFont="1" applyFill="1" applyBorder="1" applyAlignment="1">
      <alignment horizontal="center" vertical="center"/>
      <protection/>
    </xf>
    <xf numFmtId="0" fontId="5" fillId="33" borderId="30" xfId="61" applyFont="1" applyFill="1" applyBorder="1" applyAlignment="1">
      <alignment horizontal="center" vertical="center"/>
      <protection/>
    </xf>
    <xf numFmtId="0" fontId="4" fillId="0" borderId="87" xfId="61" applyFont="1" applyBorder="1" applyAlignment="1">
      <alignment horizontal="left" vertical="top" wrapText="1"/>
      <protection/>
    </xf>
    <xf numFmtId="0" fontId="7" fillId="0" borderId="12" xfId="61" applyFont="1" applyBorder="1" applyAlignment="1">
      <alignment horizontal="center" vertical="center"/>
      <protection/>
    </xf>
    <xf numFmtId="0" fontId="5" fillId="0" borderId="88" xfId="61" applyFont="1" applyBorder="1" applyAlignment="1">
      <alignment vertical="center" shrinkToFit="1"/>
      <protection/>
    </xf>
    <xf numFmtId="0" fontId="5" fillId="0" borderId="89" xfId="61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123825</xdr:rowOff>
    </xdr:from>
    <xdr:to>
      <xdr:col>33</xdr:col>
      <xdr:colOff>219075</xdr:colOff>
      <xdr:row>19</xdr:row>
      <xdr:rowOff>28575</xdr:rowOff>
    </xdr:to>
    <xdr:sp>
      <xdr:nvSpPr>
        <xdr:cNvPr id="1" name="直線コネクタ 1"/>
        <xdr:cNvSpPr>
          <a:spLocks/>
        </xdr:cNvSpPr>
      </xdr:nvSpPr>
      <xdr:spPr>
        <a:xfrm>
          <a:off x="1133475" y="1933575"/>
          <a:ext cx="6962775" cy="828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38100</xdr:rowOff>
    </xdr:from>
    <xdr:to>
      <xdr:col>18</xdr:col>
      <xdr:colOff>0</xdr:colOff>
      <xdr:row>11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47775" y="971550"/>
          <a:ext cx="9725025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85725</xdr:rowOff>
    </xdr:from>
    <xdr:to>
      <xdr:col>34</xdr:col>
      <xdr:colOff>9525</xdr:colOff>
      <xdr:row>19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143000" y="1895475"/>
          <a:ext cx="6962775" cy="829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085850" y="1809750"/>
          <a:ext cx="7010400" cy="835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085850" y="1809750"/>
          <a:ext cx="7010400" cy="838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19050</xdr:rowOff>
    </xdr:from>
    <xdr:to>
      <xdr:col>34</xdr:col>
      <xdr:colOff>0</xdr:colOff>
      <xdr:row>18</xdr:row>
      <xdr:rowOff>209550</xdr:rowOff>
    </xdr:to>
    <xdr:sp>
      <xdr:nvSpPr>
        <xdr:cNvPr id="1" name="直線コネクタ 2"/>
        <xdr:cNvSpPr>
          <a:spLocks/>
        </xdr:cNvSpPr>
      </xdr:nvSpPr>
      <xdr:spPr>
        <a:xfrm>
          <a:off x="1257300" y="876300"/>
          <a:ext cx="19469100" cy="3190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161925</xdr:rowOff>
    </xdr:from>
    <xdr:to>
      <xdr:col>33</xdr:col>
      <xdr:colOff>228600</xdr:colOff>
      <xdr:row>19</xdr:row>
      <xdr:rowOff>19050</xdr:rowOff>
    </xdr:to>
    <xdr:sp>
      <xdr:nvSpPr>
        <xdr:cNvPr id="1" name="直線コネクタ 5"/>
        <xdr:cNvSpPr>
          <a:spLocks/>
        </xdr:cNvSpPr>
      </xdr:nvSpPr>
      <xdr:spPr>
        <a:xfrm>
          <a:off x="1228725" y="857250"/>
          <a:ext cx="1911667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19050</xdr:rowOff>
    </xdr:from>
    <xdr:to>
      <xdr:col>34</xdr:col>
      <xdr:colOff>0</xdr:colOff>
      <xdr:row>18</xdr:row>
      <xdr:rowOff>209550</xdr:rowOff>
    </xdr:to>
    <xdr:sp>
      <xdr:nvSpPr>
        <xdr:cNvPr id="2" name="直線コネクタ 6"/>
        <xdr:cNvSpPr>
          <a:spLocks/>
        </xdr:cNvSpPr>
      </xdr:nvSpPr>
      <xdr:spPr>
        <a:xfrm>
          <a:off x="1257300" y="876300"/>
          <a:ext cx="19469100" cy="3190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38100</xdr:rowOff>
    </xdr:from>
    <xdr:to>
      <xdr:col>17</xdr:col>
      <xdr:colOff>219075</xdr:colOff>
      <xdr:row>11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114425" y="1847850"/>
          <a:ext cx="3476625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38100</xdr:rowOff>
    </xdr:from>
    <xdr:to>
      <xdr:col>17</xdr:col>
      <xdr:colOff>219075</xdr:colOff>
      <xdr:row>11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114425" y="1847850"/>
          <a:ext cx="3476625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38100</xdr:rowOff>
    </xdr:from>
    <xdr:to>
      <xdr:col>18</xdr:col>
      <xdr:colOff>0</xdr:colOff>
      <xdr:row>11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47775" y="971550"/>
          <a:ext cx="9725025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9"/>
  <sheetViews>
    <sheetView zoomScale="50" zoomScaleNormal="50" zoomScaleSheetLayoutView="75" zoomScalePageLayoutView="0" workbookViewId="0" topLeftCell="A1">
      <selection activeCell="AS5" sqref="AS5"/>
    </sheetView>
  </sheetViews>
  <sheetFormatPr defaultColWidth="9.00390625" defaultRowHeight="15"/>
  <cols>
    <col min="1" max="2" width="8.140625" style="1" customWidth="1"/>
    <col min="3" max="34" width="3.28125" style="1" customWidth="1"/>
    <col min="35" max="40" width="10.00390625" style="1" customWidth="1"/>
    <col min="41" max="41" width="26.140625" style="1" customWidth="1"/>
    <col min="42" max="42" width="9.00390625" style="1" customWidth="1"/>
    <col min="43" max="46" width="3.421875" style="1" customWidth="1"/>
    <col min="47" max="16384" width="9.00390625" style="1" customWidth="1"/>
  </cols>
  <sheetData>
    <row r="1" spans="1:41" ht="60" customHeight="1" thickBot="1">
      <c r="A1" s="105" t="s">
        <v>19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</row>
    <row r="2" spans="1:41" ht="41.25" customHeight="1">
      <c r="A2" s="19"/>
      <c r="B2" s="18" t="s">
        <v>12</v>
      </c>
      <c r="C2" s="107" t="s">
        <v>17</v>
      </c>
      <c r="D2" s="97"/>
      <c r="E2" s="97"/>
      <c r="F2" s="108"/>
      <c r="G2" s="96" t="s">
        <v>18</v>
      </c>
      <c r="H2" s="97"/>
      <c r="I2" s="97"/>
      <c r="J2" s="108"/>
      <c r="K2" s="96" t="s">
        <v>20</v>
      </c>
      <c r="L2" s="97"/>
      <c r="M2" s="97"/>
      <c r="N2" s="108"/>
      <c r="O2" s="96" t="s">
        <v>21</v>
      </c>
      <c r="P2" s="97"/>
      <c r="Q2" s="97"/>
      <c r="R2" s="108"/>
      <c r="S2" s="96" t="s">
        <v>22</v>
      </c>
      <c r="T2" s="97"/>
      <c r="U2" s="97"/>
      <c r="V2" s="108"/>
      <c r="W2" s="96" t="s">
        <v>23</v>
      </c>
      <c r="X2" s="97"/>
      <c r="Y2" s="97"/>
      <c r="Z2" s="108"/>
      <c r="AA2" s="96" t="s">
        <v>24</v>
      </c>
      <c r="AB2" s="97"/>
      <c r="AC2" s="97"/>
      <c r="AD2" s="108"/>
      <c r="AE2" s="96" t="s">
        <v>25</v>
      </c>
      <c r="AF2" s="97"/>
      <c r="AG2" s="97"/>
      <c r="AH2" s="98"/>
      <c r="AI2" s="103" t="s">
        <v>11</v>
      </c>
      <c r="AJ2" s="89" t="s">
        <v>0</v>
      </c>
      <c r="AK2" s="89" t="s">
        <v>10</v>
      </c>
      <c r="AL2" s="89" t="s">
        <v>9</v>
      </c>
      <c r="AM2" s="91" t="s">
        <v>8</v>
      </c>
      <c r="AN2" s="91" t="s">
        <v>7</v>
      </c>
      <c r="AO2" s="94" t="s">
        <v>6</v>
      </c>
    </row>
    <row r="3" spans="1:46" ht="41.25" customHeight="1" thickBot="1">
      <c r="A3" s="17" t="s">
        <v>5</v>
      </c>
      <c r="B3" s="49"/>
      <c r="C3" s="109"/>
      <c r="D3" s="100"/>
      <c r="E3" s="100"/>
      <c r="F3" s="110"/>
      <c r="G3" s="99"/>
      <c r="H3" s="100"/>
      <c r="I3" s="100"/>
      <c r="J3" s="110"/>
      <c r="K3" s="99"/>
      <c r="L3" s="100"/>
      <c r="M3" s="100"/>
      <c r="N3" s="110"/>
      <c r="O3" s="99"/>
      <c r="P3" s="100"/>
      <c r="Q3" s="100"/>
      <c r="R3" s="110"/>
      <c r="S3" s="99"/>
      <c r="T3" s="100"/>
      <c r="U3" s="100"/>
      <c r="V3" s="110"/>
      <c r="W3" s="99"/>
      <c r="X3" s="100"/>
      <c r="Y3" s="100"/>
      <c r="Z3" s="110"/>
      <c r="AA3" s="99"/>
      <c r="AB3" s="100"/>
      <c r="AC3" s="100"/>
      <c r="AD3" s="110"/>
      <c r="AE3" s="99"/>
      <c r="AF3" s="100"/>
      <c r="AG3" s="100"/>
      <c r="AH3" s="101"/>
      <c r="AI3" s="83"/>
      <c r="AJ3" s="90"/>
      <c r="AK3" s="90"/>
      <c r="AL3" s="90"/>
      <c r="AM3" s="92"/>
      <c r="AN3" s="93"/>
      <c r="AO3" s="95"/>
      <c r="AQ3" s="102" t="s">
        <v>4</v>
      </c>
      <c r="AR3" s="102"/>
      <c r="AS3" s="102"/>
      <c r="AT3" s="102"/>
    </row>
    <row r="4" spans="1:46" ht="41.25" customHeight="1">
      <c r="A4" s="103" t="s">
        <v>17</v>
      </c>
      <c r="B4" s="104"/>
      <c r="C4" s="36"/>
      <c r="D4" s="37"/>
      <c r="E4" s="37"/>
      <c r="F4" s="37"/>
      <c r="G4" s="38" t="str">
        <f aca="true" t="shared" si="0" ref="G4:G19">IF(H4="","",IF(H4=J4,"△",IF(H4&gt;J4,"○","●")))</f>
        <v>○</v>
      </c>
      <c r="H4" s="37">
        <v>6</v>
      </c>
      <c r="I4" s="37" t="s">
        <v>1</v>
      </c>
      <c r="J4" s="37">
        <v>2</v>
      </c>
      <c r="K4" s="38" t="str">
        <f aca="true" t="shared" si="1" ref="K4:K19">IF(L4="","",IF(L4=N4,"△",IF(L4&gt;N4,"○","●")))</f>
        <v>○</v>
      </c>
      <c r="L4" s="37">
        <v>2</v>
      </c>
      <c r="M4" s="37" t="s">
        <v>1</v>
      </c>
      <c r="N4" s="37">
        <v>1</v>
      </c>
      <c r="O4" s="38" t="str">
        <f aca="true" t="shared" si="2" ref="O4:O19">IF(P4="","",IF(P4=R4,"△",IF(P4&gt;R4,"○","●")))</f>
        <v>○</v>
      </c>
      <c r="P4" s="37">
        <v>2</v>
      </c>
      <c r="Q4" s="37" t="s">
        <v>1</v>
      </c>
      <c r="R4" s="37">
        <v>0</v>
      </c>
      <c r="S4" s="38" t="str">
        <f aca="true" t="shared" si="3" ref="S4:S19">IF(T4="","",IF(T4=V4,"△",IF(T4&gt;V4,"○","●")))</f>
        <v>△</v>
      </c>
      <c r="T4" s="37">
        <v>0</v>
      </c>
      <c r="U4" s="37" t="s">
        <v>15</v>
      </c>
      <c r="V4" s="37">
        <v>0</v>
      </c>
      <c r="W4" s="38" t="str">
        <f aca="true" t="shared" si="4" ref="W4:W19">IF(X4="","",IF(X4=Z4,"△",IF(X4&gt;Z4,"○","●")))</f>
        <v>○</v>
      </c>
      <c r="X4" s="37">
        <v>6</v>
      </c>
      <c r="Y4" s="37" t="s">
        <v>1</v>
      </c>
      <c r="Z4" s="37">
        <v>0</v>
      </c>
      <c r="AA4" s="38" t="str">
        <f aca="true" t="shared" si="5" ref="AA4:AA19">IF(AB4="","",IF(AB4=AD4,"△",IF(AB4&gt;AD4,"○","●")))</f>
        <v>△</v>
      </c>
      <c r="AB4" s="37">
        <v>1</v>
      </c>
      <c r="AC4" s="37" t="s">
        <v>1</v>
      </c>
      <c r="AD4" s="37">
        <v>1</v>
      </c>
      <c r="AE4" s="38" t="str">
        <f aca="true" t="shared" si="6" ref="AE4:AE19">IF(AF4="","",IF(AF4=AH4,"△",IF(AF4&gt;AH4,"○","●")))</f>
        <v>○</v>
      </c>
      <c r="AF4" s="37">
        <v>1</v>
      </c>
      <c r="AG4" s="37" t="s">
        <v>1</v>
      </c>
      <c r="AH4" s="39">
        <v>0</v>
      </c>
      <c r="AI4" s="80">
        <f>COUNTIF(C4:AH5,"○")*3+COUNTIF(C4:AH5,"△")</f>
        <v>17</v>
      </c>
      <c r="AJ4" s="67">
        <f>D4+H4+L4+P4+T4+X4+AB4+AF4+D5+H5+L5+P5+T5+X5+AB5+AF5</f>
        <v>18</v>
      </c>
      <c r="AK4" s="69">
        <f>-(F4+J4+N4+R4+V4+Z4+AD4+AH4+F5+J5+N5+R5+V5+Z5+AD5+AH5)</f>
        <v>-4</v>
      </c>
      <c r="AL4" s="69">
        <f>AJ4+AK4</f>
        <v>14</v>
      </c>
      <c r="AM4" s="71">
        <f>RANK(AI4,$AI$4:$AI$19,0)</f>
        <v>1</v>
      </c>
      <c r="AN4" s="63">
        <v>1</v>
      </c>
      <c r="AO4" s="73"/>
      <c r="AQ4" s="10" t="str">
        <f>IF(AR4="","",IF(AR4=AT4,"△",IF(AR4&gt;AT4,"○","●")))</f>
        <v>○</v>
      </c>
      <c r="AR4" s="9">
        <v>2</v>
      </c>
      <c r="AS4" s="9" t="s">
        <v>1</v>
      </c>
      <c r="AT4" s="11">
        <v>1</v>
      </c>
    </row>
    <row r="5" spans="1:46" ht="41.25" customHeight="1">
      <c r="A5" s="83"/>
      <c r="B5" s="84"/>
      <c r="C5" s="40"/>
      <c r="D5" s="31"/>
      <c r="E5" s="31"/>
      <c r="F5" s="31"/>
      <c r="G5" s="30">
        <f t="shared" si="0"/>
      </c>
      <c r="H5" s="31"/>
      <c r="I5" s="31" t="s">
        <v>15</v>
      </c>
      <c r="J5" s="31"/>
      <c r="K5" s="30">
        <f t="shared" si="1"/>
      </c>
      <c r="L5" s="31"/>
      <c r="M5" s="31" t="s">
        <v>15</v>
      </c>
      <c r="N5" s="31"/>
      <c r="O5" s="30">
        <f t="shared" si="2"/>
      </c>
      <c r="P5" s="31"/>
      <c r="Q5" s="31" t="s">
        <v>1</v>
      </c>
      <c r="R5" s="31"/>
      <c r="S5" s="30">
        <f t="shared" si="3"/>
      </c>
      <c r="T5" s="31"/>
      <c r="U5" s="31" t="s">
        <v>1</v>
      </c>
      <c r="V5" s="31"/>
      <c r="W5" s="30">
        <f t="shared" si="4"/>
      </c>
      <c r="X5" s="31"/>
      <c r="Y5" s="31" t="s">
        <v>15</v>
      </c>
      <c r="Z5" s="31"/>
      <c r="AA5" s="30">
        <f t="shared" si="5"/>
      </c>
      <c r="AB5" s="31"/>
      <c r="AC5" s="31" t="s">
        <v>1</v>
      </c>
      <c r="AD5" s="31"/>
      <c r="AE5" s="30">
        <f t="shared" si="6"/>
      </c>
      <c r="AF5" s="31"/>
      <c r="AG5" s="31" t="s">
        <v>15</v>
      </c>
      <c r="AH5" s="41"/>
      <c r="AI5" s="85"/>
      <c r="AJ5" s="86"/>
      <c r="AK5" s="87"/>
      <c r="AL5" s="87"/>
      <c r="AM5" s="88"/>
      <c r="AN5" s="64"/>
      <c r="AO5" s="82"/>
      <c r="AQ5" s="16" t="str">
        <f>IF(AR5="","",IF(AR5=AT5,"△",IF(AR5&gt;AT5,"○","●")))</f>
        <v>●</v>
      </c>
      <c r="AR5" s="14">
        <v>0</v>
      </c>
      <c r="AS5" s="13" t="s">
        <v>2</v>
      </c>
      <c r="AT5" s="15">
        <v>1</v>
      </c>
    </row>
    <row r="6" spans="1:41" ht="41.25" customHeight="1">
      <c r="A6" s="76" t="s">
        <v>18</v>
      </c>
      <c r="B6" s="77"/>
      <c r="C6" s="42" t="str">
        <f aca="true" t="shared" si="7" ref="C6:C19">IF(D6="","",IF(D6=F6,"△",IF(D6&gt;F6,"○","●")))</f>
        <v>●</v>
      </c>
      <c r="D6" s="29">
        <v>2</v>
      </c>
      <c r="E6" s="29" t="s">
        <v>1</v>
      </c>
      <c r="F6" s="29">
        <v>6</v>
      </c>
      <c r="G6" s="28">
        <f t="shared" si="0"/>
      </c>
      <c r="H6" s="29"/>
      <c r="I6" s="29"/>
      <c r="J6" s="29"/>
      <c r="K6" s="28" t="str">
        <f t="shared" si="1"/>
        <v>●</v>
      </c>
      <c r="L6" s="29">
        <v>2</v>
      </c>
      <c r="M6" s="29" t="s">
        <v>1</v>
      </c>
      <c r="N6" s="29">
        <v>4</v>
      </c>
      <c r="O6" s="28" t="str">
        <f t="shared" si="2"/>
        <v>●</v>
      </c>
      <c r="P6" s="29">
        <v>0</v>
      </c>
      <c r="Q6" s="29" t="s">
        <v>1</v>
      </c>
      <c r="R6" s="29">
        <v>2</v>
      </c>
      <c r="S6" s="28" t="str">
        <f t="shared" si="3"/>
        <v>●</v>
      </c>
      <c r="T6" s="29">
        <v>0</v>
      </c>
      <c r="U6" s="29" t="s">
        <v>1</v>
      </c>
      <c r="V6" s="29">
        <v>4</v>
      </c>
      <c r="W6" s="28" t="str">
        <f t="shared" si="4"/>
        <v>●</v>
      </c>
      <c r="X6" s="29">
        <v>2</v>
      </c>
      <c r="Y6" s="29" t="s">
        <v>1</v>
      </c>
      <c r="Z6" s="29">
        <v>6</v>
      </c>
      <c r="AA6" s="28" t="str">
        <f t="shared" si="5"/>
        <v>●</v>
      </c>
      <c r="AB6" s="29">
        <v>1</v>
      </c>
      <c r="AC6" s="29" t="s">
        <v>1</v>
      </c>
      <c r="AD6" s="29">
        <v>5</v>
      </c>
      <c r="AE6" s="28" t="str">
        <f t="shared" si="6"/>
        <v>●</v>
      </c>
      <c r="AF6" s="29">
        <v>0</v>
      </c>
      <c r="AG6" s="29" t="s">
        <v>15</v>
      </c>
      <c r="AH6" s="43">
        <v>3</v>
      </c>
      <c r="AI6" s="80">
        <f>COUNTIF(C6:AH7,"○")*3+COUNTIF(C6:AH7,"△")</f>
        <v>0</v>
      </c>
      <c r="AJ6" s="67">
        <f>D6+H6+L6+P6+T6+X6+AB6+AF6+D7+H7+L7+P7+T7+X7+AB7+AF7</f>
        <v>7</v>
      </c>
      <c r="AK6" s="69">
        <f>-(F6+J6+N6+R6+V6+Z6+AD6+AH6+F7+J7+N7+R7+V7+Z7+AD7+AH7)</f>
        <v>-30</v>
      </c>
      <c r="AL6" s="69">
        <f>AJ6+AK6</f>
        <v>-23</v>
      </c>
      <c r="AM6" s="71">
        <f>RANK(AI6,$AI$4:$AI$19,0)</f>
        <v>8</v>
      </c>
      <c r="AN6" s="63">
        <v>8</v>
      </c>
      <c r="AO6" s="73"/>
    </row>
    <row r="7" spans="1:41" ht="41.25" customHeight="1">
      <c r="A7" s="83"/>
      <c r="B7" s="84"/>
      <c r="C7" s="40">
        <f t="shared" si="7"/>
      </c>
      <c r="D7" s="31"/>
      <c r="E7" s="31" t="s">
        <v>1</v>
      </c>
      <c r="F7" s="31"/>
      <c r="G7" s="30">
        <f t="shared" si="0"/>
      </c>
      <c r="H7" s="31"/>
      <c r="I7" s="31"/>
      <c r="J7" s="31"/>
      <c r="K7" s="30">
        <f t="shared" si="1"/>
      </c>
      <c r="L7" s="31"/>
      <c r="M7" s="31" t="s">
        <v>1</v>
      </c>
      <c r="N7" s="31"/>
      <c r="O7" s="30">
        <f t="shared" si="2"/>
      </c>
      <c r="P7" s="31"/>
      <c r="Q7" s="31" t="s">
        <v>1</v>
      </c>
      <c r="R7" s="31"/>
      <c r="S7" s="30">
        <f t="shared" si="3"/>
      </c>
      <c r="T7" s="31"/>
      <c r="U7" s="31" t="s">
        <v>1</v>
      </c>
      <c r="V7" s="31"/>
      <c r="W7" s="30">
        <f t="shared" si="4"/>
      </c>
      <c r="X7" s="31"/>
      <c r="Y7" s="31" t="s">
        <v>1</v>
      </c>
      <c r="Z7" s="31"/>
      <c r="AA7" s="30">
        <f t="shared" si="5"/>
      </c>
      <c r="AB7" s="31"/>
      <c r="AC7" s="31" t="s">
        <v>1</v>
      </c>
      <c r="AD7" s="31"/>
      <c r="AE7" s="30">
        <f t="shared" si="6"/>
      </c>
      <c r="AF7" s="31"/>
      <c r="AG7" s="31" t="s">
        <v>1</v>
      </c>
      <c r="AH7" s="41"/>
      <c r="AI7" s="85"/>
      <c r="AJ7" s="86"/>
      <c r="AK7" s="87"/>
      <c r="AL7" s="87"/>
      <c r="AM7" s="88"/>
      <c r="AN7" s="64"/>
      <c r="AO7" s="82"/>
    </row>
    <row r="8" spans="1:41" ht="41.25" customHeight="1">
      <c r="A8" s="76" t="s">
        <v>20</v>
      </c>
      <c r="B8" s="77"/>
      <c r="C8" s="42" t="str">
        <f t="shared" si="7"/>
        <v>●</v>
      </c>
      <c r="D8" s="29">
        <v>1</v>
      </c>
      <c r="E8" s="29" t="s">
        <v>1</v>
      </c>
      <c r="F8" s="29">
        <v>2</v>
      </c>
      <c r="G8" s="28" t="str">
        <f t="shared" si="0"/>
        <v>○</v>
      </c>
      <c r="H8" s="29">
        <v>4</v>
      </c>
      <c r="I8" s="29" t="s">
        <v>1</v>
      </c>
      <c r="J8" s="29">
        <v>2</v>
      </c>
      <c r="K8" s="28">
        <f t="shared" si="1"/>
      </c>
      <c r="L8" s="29"/>
      <c r="M8" s="29"/>
      <c r="N8" s="29"/>
      <c r="O8" s="28" t="str">
        <f t="shared" si="2"/>
        <v>●</v>
      </c>
      <c r="P8" s="29">
        <v>0</v>
      </c>
      <c r="Q8" s="29" t="s">
        <v>1</v>
      </c>
      <c r="R8" s="29">
        <v>2</v>
      </c>
      <c r="S8" s="28" t="str">
        <f t="shared" si="3"/>
        <v>●</v>
      </c>
      <c r="T8" s="29">
        <v>2</v>
      </c>
      <c r="U8" s="29" t="s">
        <v>1</v>
      </c>
      <c r="V8" s="29">
        <v>3</v>
      </c>
      <c r="W8" s="28" t="str">
        <f t="shared" si="4"/>
        <v>○</v>
      </c>
      <c r="X8" s="29">
        <v>3</v>
      </c>
      <c r="Y8" s="29" t="s">
        <v>1</v>
      </c>
      <c r="Z8" s="29">
        <v>1</v>
      </c>
      <c r="AA8" s="28" t="str">
        <f t="shared" si="5"/>
        <v>●</v>
      </c>
      <c r="AB8" s="29">
        <v>0</v>
      </c>
      <c r="AC8" s="29" t="s">
        <v>1</v>
      </c>
      <c r="AD8" s="29">
        <v>5</v>
      </c>
      <c r="AE8" s="28" t="str">
        <f t="shared" si="6"/>
        <v>△</v>
      </c>
      <c r="AF8" s="29">
        <v>1</v>
      </c>
      <c r="AG8" s="29" t="s">
        <v>1</v>
      </c>
      <c r="AH8" s="43">
        <v>1</v>
      </c>
      <c r="AI8" s="80">
        <f>COUNTIF(C8:AH9,"○")*3+COUNTIF(C8:AH9,"△")</f>
        <v>7</v>
      </c>
      <c r="AJ8" s="67">
        <f>D8+H8+L8+P8+T8+X8+AB8+AF8+D9+H9+L9+P9+T9+X9+AB9+AF9</f>
        <v>11</v>
      </c>
      <c r="AK8" s="69">
        <f>-(F8+J8+N8+R8+V8+Z8+AD8+AH8+F9+J9+N9+R9+V9+Z9+AD9+AH9)</f>
        <v>-16</v>
      </c>
      <c r="AL8" s="69">
        <f>AJ8+AK8</f>
        <v>-5</v>
      </c>
      <c r="AM8" s="71">
        <f>RANK(AI8,$AI$4:$AI$19,0)</f>
        <v>6</v>
      </c>
      <c r="AN8" s="63">
        <v>6</v>
      </c>
      <c r="AO8" s="73"/>
    </row>
    <row r="9" spans="1:41" ht="41.25" customHeight="1">
      <c r="A9" s="83"/>
      <c r="B9" s="84"/>
      <c r="C9" s="40">
        <f t="shared" si="7"/>
      </c>
      <c r="D9" s="31"/>
      <c r="E9" s="31" t="s">
        <v>1</v>
      </c>
      <c r="F9" s="31"/>
      <c r="G9" s="30">
        <f t="shared" si="0"/>
      </c>
      <c r="H9" s="31"/>
      <c r="I9" s="31" t="s">
        <v>1</v>
      </c>
      <c r="J9" s="31"/>
      <c r="K9" s="30">
        <f t="shared" si="1"/>
      </c>
      <c r="L9" s="31"/>
      <c r="M9" s="31"/>
      <c r="N9" s="31"/>
      <c r="O9" s="30">
        <f t="shared" si="2"/>
      </c>
      <c r="P9" s="31"/>
      <c r="Q9" s="31" t="s">
        <v>1</v>
      </c>
      <c r="R9" s="31"/>
      <c r="S9" s="30">
        <f t="shared" si="3"/>
      </c>
      <c r="T9" s="31"/>
      <c r="U9" s="31" t="s">
        <v>1</v>
      </c>
      <c r="V9" s="31"/>
      <c r="W9" s="30">
        <f t="shared" si="4"/>
      </c>
      <c r="X9" s="31"/>
      <c r="Y9" s="31" t="s">
        <v>1</v>
      </c>
      <c r="Z9" s="31"/>
      <c r="AA9" s="30">
        <f t="shared" si="5"/>
      </c>
      <c r="AB9" s="31"/>
      <c r="AC9" s="31" t="s">
        <v>1</v>
      </c>
      <c r="AD9" s="31"/>
      <c r="AE9" s="30">
        <f t="shared" si="6"/>
      </c>
      <c r="AF9" s="31"/>
      <c r="AG9" s="31" t="s">
        <v>1</v>
      </c>
      <c r="AH9" s="41"/>
      <c r="AI9" s="85"/>
      <c r="AJ9" s="86"/>
      <c r="AK9" s="87"/>
      <c r="AL9" s="87"/>
      <c r="AM9" s="88"/>
      <c r="AN9" s="64"/>
      <c r="AO9" s="82"/>
    </row>
    <row r="10" spans="1:41" ht="41.25" customHeight="1">
      <c r="A10" s="76" t="s">
        <v>26</v>
      </c>
      <c r="B10" s="77"/>
      <c r="C10" s="42" t="str">
        <f t="shared" si="7"/>
        <v>●</v>
      </c>
      <c r="D10" s="29">
        <v>0</v>
      </c>
      <c r="E10" s="29" t="s">
        <v>1</v>
      </c>
      <c r="F10" s="29">
        <v>2</v>
      </c>
      <c r="G10" s="28" t="str">
        <f t="shared" si="0"/>
        <v>○</v>
      </c>
      <c r="H10" s="29">
        <v>2</v>
      </c>
      <c r="I10" s="29" t="s">
        <v>1</v>
      </c>
      <c r="J10" s="29">
        <v>0</v>
      </c>
      <c r="K10" s="28" t="str">
        <f t="shared" si="1"/>
        <v>○</v>
      </c>
      <c r="L10" s="29">
        <v>2</v>
      </c>
      <c r="M10" s="29" t="s">
        <v>1</v>
      </c>
      <c r="N10" s="29">
        <v>0</v>
      </c>
      <c r="O10" s="28">
        <f t="shared" si="2"/>
      </c>
      <c r="P10" s="29"/>
      <c r="Q10" s="29"/>
      <c r="R10" s="29"/>
      <c r="S10" s="28" t="str">
        <f t="shared" si="3"/>
        <v>△</v>
      </c>
      <c r="T10" s="29">
        <v>0</v>
      </c>
      <c r="U10" s="29" t="s">
        <v>1</v>
      </c>
      <c r="V10" s="29">
        <v>0</v>
      </c>
      <c r="W10" s="28" t="str">
        <f t="shared" si="4"/>
        <v>●</v>
      </c>
      <c r="X10" s="29">
        <v>0</v>
      </c>
      <c r="Y10" s="29" t="s">
        <v>1</v>
      </c>
      <c r="Z10" s="29">
        <v>1</v>
      </c>
      <c r="AA10" s="28" t="str">
        <f t="shared" si="5"/>
        <v>△</v>
      </c>
      <c r="AB10" s="29">
        <v>0</v>
      </c>
      <c r="AC10" s="29" t="s">
        <v>1</v>
      </c>
      <c r="AD10" s="29">
        <v>0</v>
      </c>
      <c r="AE10" s="28" t="str">
        <f t="shared" si="6"/>
        <v>○</v>
      </c>
      <c r="AF10" s="29">
        <v>4</v>
      </c>
      <c r="AG10" s="29" t="s">
        <v>1</v>
      </c>
      <c r="AH10" s="43">
        <v>1</v>
      </c>
      <c r="AI10" s="80">
        <f>COUNTIF(C10:AH11,"○")*3+COUNTIF(C10:AH11,"△")</f>
        <v>11</v>
      </c>
      <c r="AJ10" s="67">
        <f>D10+H10+L10+P10+T10+X10+AB10+AF10+D11+H11+L11+P11+T11+X11+AB11+AF11</f>
        <v>8</v>
      </c>
      <c r="AK10" s="69">
        <f>-(F10+J10+N10+R10+V10+Z10+AD10+AH10+F11+J11+N11+R11+V11+Z11+AD11+AH11)</f>
        <v>-4</v>
      </c>
      <c r="AL10" s="69">
        <f>AJ10+AK10</f>
        <v>4</v>
      </c>
      <c r="AM10" s="71">
        <f>RANK(AI10,$AI$4:$AI$19,0)</f>
        <v>5</v>
      </c>
      <c r="AN10" s="63">
        <v>5</v>
      </c>
      <c r="AO10" s="73"/>
    </row>
    <row r="11" spans="1:41" ht="41.25" customHeight="1">
      <c r="A11" s="83"/>
      <c r="B11" s="84"/>
      <c r="C11" s="40">
        <f t="shared" si="7"/>
      </c>
      <c r="D11" s="31"/>
      <c r="E11" s="31" t="s">
        <v>1</v>
      </c>
      <c r="F11" s="31"/>
      <c r="G11" s="30">
        <f t="shared" si="0"/>
      </c>
      <c r="H11" s="31"/>
      <c r="I11" s="31" t="s">
        <v>16</v>
      </c>
      <c r="J11" s="31"/>
      <c r="K11" s="30">
        <f t="shared" si="1"/>
      </c>
      <c r="L11" s="31"/>
      <c r="M11" s="31" t="s">
        <v>1</v>
      </c>
      <c r="N11" s="31"/>
      <c r="O11" s="30">
        <f t="shared" si="2"/>
      </c>
      <c r="P11" s="31"/>
      <c r="Q11" s="31"/>
      <c r="R11" s="31"/>
      <c r="S11" s="30">
        <f t="shared" si="3"/>
      </c>
      <c r="T11" s="31"/>
      <c r="U11" s="31" t="s">
        <v>16</v>
      </c>
      <c r="V11" s="31"/>
      <c r="W11" s="30">
        <f t="shared" si="4"/>
      </c>
      <c r="X11" s="31"/>
      <c r="Y11" s="31" t="s">
        <v>1</v>
      </c>
      <c r="Z11" s="31"/>
      <c r="AA11" s="30">
        <f t="shared" si="5"/>
      </c>
      <c r="AB11" s="31"/>
      <c r="AC11" s="31" t="s">
        <v>1</v>
      </c>
      <c r="AD11" s="31"/>
      <c r="AE11" s="30">
        <f t="shared" si="6"/>
      </c>
      <c r="AF11" s="31"/>
      <c r="AG11" s="31" t="s">
        <v>1</v>
      </c>
      <c r="AH11" s="41"/>
      <c r="AI11" s="85"/>
      <c r="AJ11" s="86"/>
      <c r="AK11" s="87"/>
      <c r="AL11" s="87"/>
      <c r="AM11" s="88"/>
      <c r="AN11" s="64"/>
      <c r="AO11" s="82"/>
    </row>
    <row r="12" spans="1:41" ht="41.25" customHeight="1">
      <c r="A12" s="76" t="s">
        <v>22</v>
      </c>
      <c r="B12" s="77"/>
      <c r="C12" s="42" t="str">
        <f t="shared" si="7"/>
        <v>△</v>
      </c>
      <c r="D12" s="29">
        <v>0</v>
      </c>
      <c r="E12" s="29" t="s">
        <v>1</v>
      </c>
      <c r="F12" s="29">
        <v>0</v>
      </c>
      <c r="G12" s="28" t="str">
        <f t="shared" si="0"/>
        <v>○</v>
      </c>
      <c r="H12" s="29">
        <v>4</v>
      </c>
      <c r="I12" s="29" t="s">
        <v>1</v>
      </c>
      <c r="J12" s="29">
        <v>0</v>
      </c>
      <c r="K12" s="28" t="str">
        <f t="shared" si="1"/>
        <v>○</v>
      </c>
      <c r="L12" s="29">
        <v>3</v>
      </c>
      <c r="M12" s="29" t="s">
        <v>1</v>
      </c>
      <c r="N12" s="29">
        <v>2</v>
      </c>
      <c r="O12" s="28" t="str">
        <f t="shared" si="2"/>
        <v>△</v>
      </c>
      <c r="P12" s="29">
        <v>0</v>
      </c>
      <c r="Q12" s="29" t="s">
        <v>1</v>
      </c>
      <c r="R12" s="29">
        <v>0</v>
      </c>
      <c r="S12" s="28">
        <f t="shared" si="3"/>
      </c>
      <c r="T12" s="29"/>
      <c r="U12" s="29"/>
      <c r="V12" s="29"/>
      <c r="W12" s="28" t="str">
        <f t="shared" si="4"/>
        <v>●</v>
      </c>
      <c r="X12" s="29">
        <v>2</v>
      </c>
      <c r="Y12" s="29" t="s">
        <v>1</v>
      </c>
      <c r="Z12" s="29">
        <v>3</v>
      </c>
      <c r="AA12" s="28" t="str">
        <f t="shared" si="5"/>
        <v>△</v>
      </c>
      <c r="AB12" s="29">
        <v>2</v>
      </c>
      <c r="AC12" s="29" t="s">
        <v>1</v>
      </c>
      <c r="AD12" s="29">
        <v>2</v>
      </c>
      <c r="AE12" s="28" t="str">
        <f t="shared" si="6"/>
        <v>○</v>
      </c>
      <c r="AF12" s="29">
        <v>3</v>
      </c>
      <c r="AG12" s="29" t="s">
        <v>1</v>
      </c>
      <c r="AH12" s="43">
        <v>1</v>
      </c>
      <c r="AI12" s="80">
        <f>COUNTIF(C12:AH13,"○")*3+COUNTIF(C12:AH13,"△")</f>
        <v>12</v>
      </c>
      <c r="AJ12" s="67">
        <f>D12+H12+L12+P12+T12+X12+AB12+AF12+D13+H13+L13+P13+T13+X13+AB13+AF13</f>
        <v>14</v>
      </c>
      <c r="AK12" s="69">
        <f>-(F12+J12+N12+R12+V12+Z12+AD12+AH12+F13+J13+N13+R13+V13+Z13+AD13+AH13)</f>
        <v>-8</v>
      </c>
      <c r="AL12" s="69">
        <f>AJ12+AK12</f>
        <v>6</v>
      </c>
      <c r="AM12" s="71">
        <f>RANK(AI12,$AI$4:$AI$19,0)</f>
        <v>3</v>
      </c>
      <c r="AN12" s="63">
        <v>3</v>
      </c>
      <c r="AO12" s="73"/>
    </row>
    <row r="13" spans="1:41" ht="41.25" customHeight="1">
      <c r="A13" s="83"/>
      <c r="B13" s="84"/>
      <c r="C13" s="40">
        <f t="shared" si="7"/>
      </c>
      <c r="D13" s="31"/>
      <c r="E13" s="31" t="s">
        <v>1</v>
      </c>
      <c r="F13" s="31"/>
      <c r="G13" s="30">
        <f t="shared" si="0"/>
      </c>
      <c r="H13" s="31"/>
      <c r="I13" s="31" t="s">
        <v>1</v>
      </c>
      <c r="J13" s="31"/>
      <c r="K13" s="30">
        <f t="shared" si="1"/>
      </c>
      <c r="L13" s="31"/>
      <c r="M13" s="31" t="s">
        <v>1</v>
      </c>
      <c r="N13" s="31"/>
      <c r="O13" s="30">
        <f t="shared" si="2"/>
      </c>
      <c r="P13" s="31"/>
      <c r="Q13" s="31" t="s">
        <v>1</v>
      </c>
      <c r="R13" s="31"/>
      <c r="S13" s="30">
        <f t="shared" si="3"/>
      </c>
      <c r="T13" s="31"/>
      <c r="U13" s="31"/>
      <c r="V13" s="31"/>
      <c r="W13" s="30">
        <f t="shared" si="4"/>
      </c>
      <c r="X13" s="31"/>
      <c r="Y13" s="31" t="s">
        <v>1</v>
      </c>
      <c r="Z13" s="31"/>
      <c r="AA13" s="30">
        <f t="shared" si="5"/>
      </c>
      <c r="AB13" s="31"/>
      <c r="AC13" s="31" t="s">
        <v>1</v>
      </c>
      <c r="AD13" s="31"/>
      <c r="AE13" s="30">
        <f t="shared" si="6"/>
      </c>
      <c r="AF13" s="31"/>
      <c r="AG13" s="31" t="s">
        <v>1</v>
      </c>
      <c r="AH13" s="41"/>
      <c r="AI13" s="85"/>
      <c r="AJ13" s="86"/>
      <c r="AK13" s="87"/>
      <c r="AL13" s="87"/>
      <c r="AM13" s="88"/>
      <c r="AN13" s="64"/>
      <c r="AO13" s="82"/>
    </row>
    <row r="14" spans="1:41" ht="41.25" customHeight="1">
      <c r="A14" s="76" t="s">
        <v>23</v>
      </c>
      <c r="B14" s="77"/>
      <c r="C14" s="44" t="str">
        <f t="shared" si="7"/>
        <v>●</v>
      </c>
      <c r="D14" s="33">
        <v>0</v>
      </c>
      <c r="E14" s="33" t="s">
        <v>1</v>
      </c>
      <c r="F14" s="33">
        <v>6</v>
      </c>
      <c r="G14" s="32" t="str">
        <f t="shared" si="0"/>
        <v>○</v>
      </c>
      <c r="H14" s="33">
        <v>6</v>
      </c>
      <c r="I14" s="33" t="s">
        <v>1</v>
      </c>
      <c r="J14" s="33">
        <v>2</v>
      </c>
      <c r="K14" s="32" t="str">
        <f t="shared" si="1"/>
        <v>●</v>
      </c>
      <c r="L14" s="33">
        <v>1</v>
      </c>
      <c r="M14" s="33" t="s">
        <v>1</v>
      </c>
      <c r="N14" s="33">
        <v>3</v>
      </c>
      <c r="O14" s="32" t="str">
        <f t="shared" si="2"/>
        <v>○</v>
      </c>
      <c r="P14" s="33">
        <v>1</v>
      </c>
      <c r="Q14" s="33" t="s">
        <v>1</v>
      </c>
      <c r="R14" s="33">
        <v>0</v>
      </c>
      <c r="S14" s="32" t="str">
        <f t="shared" si="3"/>
        <v>○</v>
      </c>
      <c r="T14" s="33">
        <v>3</v>
      </c>
      <c r="U14" s="33" t="s">
        <v>1</v>
      </c>
      <c r="V14" s="33">
        <v>2</v>
      </c>
      <c r="W14" s="32">
        <f t="shared" si="4"/>
      </c>
      <c r="X14" s="33"/>
      <c r="Y14" s="33"/>
      <c r="Z14" s="33"/>
      <c r="AA14" s="32" t="str">
        <f t="shared" si="5"/>
        <v>●</v>
      </c>
      <c r="AB14" s="33">
        <v>0</v>
      </c>
      <c r="AC14" s="33" t="s">
        <v>1</v>
      </c>
      <c r="AD14" s="33">
        <v>2</v>
      </c>
      <c r="AE14" s="32" t="str">
        <f t="shared" si="6"/>
        <v>○</v>
      </c>
      <c r="AF14" s="33">
        <v>2</v>
      </c>
      <c r="AG14" s="33" t="s">
        <v>1</v>
      </c>
      <c r="AH14" s="45">
        <v>1</v>
      </c>
      <c r="AI14" s="80">
        <f>COUNTIF(C14:AH15,"○")*3+COUNTIF(C14:AH15,"△")</f>
        <v>12</v>
      </c>
      <c r="AJ14" s="67">
        <f>D14+H14+L14+P14+T14+X14+AB14+AF14+D15+H15+L15+P15+T15+X15+AB15+AF15</f>
        <v>13</v>
      </c>
      <c r="AK14" s="69">
        <f>-(F14+J14+N14+R14+V14+Z14+AD14+AH14+F15+J15+N15+R15+V15+Z15+AD15+AH15)</f>
        <v>-16</v>
      </c>
      <c r="AL14" s="69">
        <f>AJ14+AK14</f>
        <v>-3</v>
      </c>
      <c r="AM14" s="71">
        <f>RANK(AI14,$AI$4:$AI$19,0)</f>
        <v>3</v>
      </c>
      <c r="AN14" s="63">
        <v>4</v>
      </c>
      <c r="AO14" s="73"/>
    </row>
    <row r="15" spans="1:41" ht="41.25" customHeight="1">
      <c r="A15" s="83"/>
      <c r="B15" s="84"/>
      <c r="C15" s="40">
        <f t="shared" si="7"/>
      </c>
      <c r="D15" s="31"/>
      <c r="E15" s="31" t="s">
        <v>1</v>
      </c>
      <c r="F15" s="31"/>
      <c r="G15" s="30">
        <f t="shared" si="0"/>
      </c>
      <c r="H15" s="31"/>
      <c r="I15" s="31" t="s">
        <v>1</v>
      </c>
      <c r="J15" s="31"/>
      <c r="K15" s="30">
        <f t="shared" si="1"/>
      </c>
      <c r="L15" s="31"/>
      <c r="M15" s="31" t="s">
        <v>1</v>
      </c>
      <c r="N15" s="31"/>
      <c r="O15" s="30">
        <f t="shared" si="2"/>
      </c>
      <c r="P15" s="31"/>
      <c r="Q15" s="31" t="s">
        <v>1</v>
      </c>
      <c r="R15" s="31"/>
      <c r="S15" s="30">
        <f t="shared" si="3"/>
      </c>
      <c r="T15" s="31"/>
      <c r="U15" s="31" t="s">
        <v>1</v>
      </c>
      <c r="V15" s="31"/>
      <c r="W15" s="30">
        <f t="shared" si="4"/>
      </c>
      <c r="X15" s="31"/>
      <c r="Y15" s="31"/>
      <c r="Z15" s="31"/>
      <c r="AA15" s="30">
        <f t="shared" si="5"/>
      </c>
      <c r="AB15" s="31"/>
      <c r="AC15" s="31" t="s">
        <v>1</v>
      </c>
      <c r="AD15" s="31"/>
      <c r="AE15" s="30">
        <f t="shared" si="6"/>
      </c>
      <c r="AF15" s="31"/>
      <c r="AG15" s="31" t="s">
        <v>1</v>
      </c>
      <c r="AH15" s="41"/>
      <c r="AI15" s="85"/>
      <c r="AJ15" s="86"/>
      <c r="AK15" s="87"/>
      <c r="AL15" s="87"/>
      <c r="AM15" s="88"/>
      <c r="AN15" s="64"/>
      <c r="AO15" s="82"/>
    </row>
    <row r="16" spans="1:41" ht="41.25" customHeight="1">
      <c r="A16" s="76" t="s">
        <v>27</v>
      </c>
      <c r="B16" s="77"/>
      <c r="C16" s="44" t="str">
        <f t="shared" si="7"/>
        <v>△</v>
      </c>
      <c r="D16" s="33">
        <v>1</v>
      </c>
      <c r="E16" s="33" t="s">
        <v>1</v>
      </c>
      <c r="F16" s="33">
        <v>1</v>
      </c>
      <c r="G16" s="32" t="str">
        <f t="shared" si="0"/>
        <v>○</v>
      </c>
      <c r="H16" s="33">
        <v>5</v>
      </c>
      <c r="I16" s="33" t="s">
        <v>1</v>
      </c>
      <c r="J16" s="33">
        <v>1</v>
      </c>
      <c r="K16" s="32" t="str">
        <f t="shared" si="1"/>
        <v>○</v>
      </c>
      <c r="L16" s="33">
        <v>5</v>
      </c>
      <c r="M16" s="33" t="s">
        <v>1</v>
      </c>
      <c r="N16" s="33">
        <v>0</v>
      </c>
      <c r="O16" s="32" t="str">
        <f t="shared" si="2"/>
        <v>△</v>
      </c>
      <c r="P16" s="33">
        <v>0</v>
      </c>
      <c r="Q16" s="33" t="s">
        <v>1</v>
      </c>
      <c r="R16" s="33">
        <v>0</v>
      </c>
      <c r="S16" s="32" t="str">
        <f t="shared" si="3"/>
        <v>△</v>
      </c>
      <c r="T16" s="33">
        <v>2</v>
      </c>
      <c r="U16" s="33" t="s">
        <v>1</v>
      </c>
      <c r="V16" s="33">
        <v>2</v>
      </c>
      <c r="W16" s="32" t="str">
        <f t="shared" si="4"/>
        <v>○</v>
      </c>
      <c r="X16" s="33">
        <v>2</v>
      </c>
      <c r="Y16" s="33" t="s">
        <v>1</v>
      </c>
      <c r="Z16" s="33">
        <v>0</v>
      </c>
      <c r="AA16" s="32">
        <f t="shared" si="5"/>
      </c>
      <c r="AB16" s="33"/>
      <c r="AC16" s="33"/>
      <c r="AD16" s="33"/>
      <c r="AE16" s="32" t="str">
        <f t="shared" si="6"/>
        <v>○</v>
      </c>
      <c r="AF16" s="33">
        <v>4</v>
      </c>
      <c r="AG16" s="33" t="s">
        <v>1</v>
      </c>
      <c r="AH16" s="45">
        <v>0</v>
      </c>
      <c r="AI16" s="80">
        <f>COUNTIF(C16:AH17,"○")*3+COUNTIF(C16:AH17,"△")</f>
        <v>15</v>
      </c>
      <c r="AJ16" s="67">
        <f>D16+H16+L16+P16+T16+X16+AB16+AF16+D17+H17+L17+P17+T17+X17+AB17+AF17</f>
        <v>19</v>
      </c>
      <c r="AK16" s="69">
        <f>-(F16+J16+N16+R16+V16+Z16+AD16+AH16+F17+J17+N17+R17+V17+Z17+AD17+AH17)</f>
        <v>-4</v>
      </c>
      <c r="AL16" s="69">
        <f>AJ16+AK16</f>
        <v>15</v>
      </c>
      <c r="AM16" s="71">
        <f>RANK(AI16,$AI$4:$AI$19,0)</f>
        <v>2</v>
      </c>
      <c r="AN16" s="63">
        <v>2</v>
      </c>
      <c r="AO16" s="73"/>
    </row>
    <row r="17" spans="1:41" ht="41.25" customHeight="1">
      <c r="A17" s="83"/>
      <c r="B17" s="84"/>
      <c r="C17" s="40">
        <f t="shared" si="7"/>
      </c>
      <c r="D17" s="31"/>
      <c r="E17" s="31" t="s">
        <v>1</v>
      </c>
      <c r="F17" s="31"/>
      <c r="G17" s="30">
        <f t="shared" si="0"/>
      </c>
      <c r="H17" s="31"/>
      <c r="I17" s="31" t="s">
        <v>1</v>
      </c>
      <c r="J17" s="31"/>
      <c r="K17" s="30">
        <f t="shared" si="1"/>
      </c>
      <c r="L17" s="31"/>
      <c r="M17" s="31" t="s">
        <v>1</v>
      </c>
      <c r="N17" s="31"/>
      <c r="O17" s="30">
        <f t="shared" si="2"/>
      </c>
      <c r="P17" s="31"/>
      <c r="Q17" s="31" t="s">
        <v>1</v>
      </c>
      <c r="R17" s="31"/>
      <c r="S17" s="30">
        <f t="shared" si="3"/>
      </c>
      <c r="T17" s="31"/>
      <c r="U17" s="31" t="s">
        <v>1</v>
      </c>
      <c r="V17" s="31"/>
      <c r="W17" s="30">
        <f t="shared" si="4"/>
      </c>
      <c r="X17" s="31"/>
      <c r="Y17" s="31" t="s">
        <v>1</v>
      </c>
      <c r="Z17" s="31"/>
      <c r="AA17" s="30">
        <f t="shared" si="5"/>
      </c>
      <c r="AB17" s="31"/>
      <c r="AC17" s="31"/>
      <c r="AD17" s="31"/>
      <c r="AE17" s="30">
        <f t="shared" si="6"/>
      </c>
      <c r="AF17" s="31"/>
      <c r="AG17" s="31" t="s">
        <v>1</v>
      </c>
      <c r="AH17" s="41"/>
      <c r="AI17" s="85"/>
      <c r="AJ17" s="86"/>
      <c r="AK17" s="87"/>
      <c r="AL17" s="87"/>
      <c r="AM17" s="88"/>
      <c r="AN17" s="64"/>
      <c r="AO17" s="82"/>
    </row>
    <row r="18" spans="1:41" ht="41.25" customHeight="1">
      <c r="A18" s="76" t="s">
        <v>25</v>
      </c>
      <c r="B18" s="77"/>
      <c r="C18" s="44" t="str">
        <f t="shared" si="7"/>
        <v>●</v>
      </c>
      <c r="D18" s="33">
        <v>0</v>
      </c>
      <c r="E18" s="33" t="s">
        <v>1</v>
      </c>
      <c r="F18" s="33">
        <v>1</v>
      </c>
      <c r="G18" s="32" t="str">
        <f t="shared" si="0"/>
        <v>○</v>
      </c>
      <c r="H18" s="33">
        <v>3</v>
      </c>
      <c r="I18" s="33" t="s">
        <v>1</v>
      </c>
      <c r="J18" s="33">
        <v>0</v>
      </c>
      <c r="K18" s="32" t="str">
        <f t="shared" si="1"/>
        <v>△</v>
      </c>
      <c r="L18" s="33">
        <v>1</v>
      </c>
      <c r="M18" s="33" t="s">
        <v>1</v>
      </c>
      <c r="N18" s="33">
        <v>1</v>
      </c>
      <c r="O18" s="32" t="str">
        <f t="shared" si="2"/>
        <v>●</v>
      </c>
      <c r="P18" s="33">
        <v>1</v>
      </c>
      <c r="Q18" s="33" t="s">
        <v>1</v>
      </c>
      <c r="R18" s="33">
        <v>4</v>
      </c>
      <c r="S18" s="32" t="str">
        <f t="shared" si="3"/>
        <v>●</v>
      </c>
      <c r="T18" s="33">
        <v>1</v>
      </c>
      <c r="U18" s="33" t="s">
        <v>1</v>
      </c>
      <c r="V18" s="33">
        <v>3</v>
      </c>
      <c r="W18" s="32" t="str">
        <f t="shared" si="4"/>
        <v>●</v>
      </c>
      <c r="X18" s="33">
        <v>1</v>
      </c>
      <c r="Y18" s="33" t="s">
        <v>1</v>
      </c>
      <c r="Z18" s="33">
        <v>2</v>
      </c>
      <c r="AA18" s="32" t="str">
        <f t="shared" si="5"/>
        <v>●</v>
      </c>
      <c r="AB18" s="33">
        <v>0</v>
      </c>
      <c r="AC18" s="33" t="s">
        <v>1</v>
      </c>
      <c r="AD18" s="33">
        <v>4</v>
      </c>
      <c r="AE18" s="32">
        <f t="shared" si="6"/>
      </c>
      <c r="AF18" s="33"/>
      <c r="AG18" s="33"/>
      <c r="AH18" s="45"/>
      <c r="AI18" s="80">
        <f>COUNTIF(C18:AH19,"○")*3+COUNTIF(C18:AH19,"△")</f>
        <v>4</v>
      </c>
      <c r="AJ18" s="67">
        <f>D18+H18+L18+P18+T18+X18+AB18+AF18+D19+H19+L19+P19+T19+X19+AB19+AF19</f>
        <v>7</v>
      </c>
      <c r="AK18" s="69">
        <f>-(F18+J18+N18+R18+V18+Z18+AD18+AH18+F19+J19+N19+R19+V19+Z19+AD19+AH19)</f>
        <v>-15</v>
      </c>
      <c r="AL18" s="69">
        <f>AJ18+AK18</f>
        <v>-8</v>
      </c>
      <c r="AM18" s="71">
        <f>RANK(AI18,$AI$4:$AI$19,0)</f>
        <v>7</v>
      </c>
      <c r="AN18" s="63">
        <v>7</v>
      </c>
      <c r="AO18" s="73"/>
    </row>
    <row r="19" spans="1:41" ht="41.25" customHeight="1" thickBot="1">
      <c r="A19" s="78"/>
      <c r="B19" s="79"/>
      <c r="C19" s="46">
        <f t="shared" si="7"/>
      </c>
      <c r="D19" s="35"/>
      <c r="E19" s="35" t="s">
        <v>1</v>
      </c>
      <c r="F19" s="35"/>
      <c r="G19" s="34">
        <f t="shared" si="0"/>
      </c>
      <c r="H19" s="35"/>
      <c r="I19" s="35" t="s">
        <v>1</v>
      </c>
      <c r="J19" s="35"/>
      <c r="K19" s="34">
        <f t="shared" si="1"/>
      </c>
      <c r="L19" s="35"/>
      <c r="M19" s="35" t="s">
        <v>1</v>
      </c>
      <c r="N19" s="35"/>
      <c r="O19" s="34">
        <f t="shared" si="2"/>
      </c>
      <c r="P19" s="35"/>
      <c r="Q19" s="35" t="s">
        <v>1</v>
      </c>
      <c r="R19" s="35"/>
      <c r="S19" s="34">
        <f t="shared" si="3"/>
      </c>
      <c r="T19" s="35"/>
      <c r="U19" s="35" t="s">
        <v>1</v>
      </c>
      <c r="V19" s="35"/>
      <c r="W19" s="34">
        <f t="shared" si="4"/>
      </c>
      <c r="X19" s="35"/>
      <c r="Y19" s="35" t="s">
        <v>1</v>
      </c>
      <c r="Z19" s="35"/>
      <c r="AA19" s="34">
        <f t="shared" si="5"/>
      </c>
      <c r="AB19" s="35"/>
      <c r="AC19" s="35" t="s">
        <v>1</v>
      </c>
      <c r="AD19" s="35"/>
      <c r="AE19" s="34">
        <f t="shared" si="6"/>
      </c>
      <c r="AF19" s="35"/>
      <c r="AG19" s="35"/>
      <c r="AH19" s="47"/>
      <c r="AI19" s="81"/>
      <c r="AJ19" s="68"/>
      <c r="AK19" s="70"/>
      <c r="AL19" s="70"/>
      <c r="AM19" s="72"/>
      <c r="AN19" s="65"/>
      <c r="AO19" s="74"/>
    </row>
    <row r="20" spans="1:41" ht="13.5" customHeight="1">
      <c r="A20" s="4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4"/>
      <c r="AJ20" s="3"/>
      <c r="AK20" s="3"/>
      <c r="AL20" s="3"/>
      <c r="AM20" s="2"/>
      <c r="AN20" s="2"/>
      <c r="AO20" s="2"/>
    </row>
    <row r="21" spans="1:41" ht="13.5" customHeight="1">
      <c r="A21" s="4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4"/>
      <c r="AJ21" s="3"/>
      <c r="AK21" s="3"/>
      <c r="AL21" s="3"/>
      <c r="AM21" s="2"/>
      <c r="AN21" s="2"/>
      <c r="AO21" s="2"/>
    </row>
    <row r="22" spans="2:14" ht="34.5" customHeight="1">
      <c r="B22" s="75"/>
      <c r="C22" s="75"/>
      <c r="D22" s="61"/>
      <c r="E22" s="61"/>
      <c r="F22" s="62"/>
      <c r="G22" s="61"/>
      <c r="H22" s="61"/>
      <c r="I22" s="61"/>
      <c r="J22" s="61"/>
      <c r="K22" s="61"/>
      <c r="L22" s="61"/>
      <c r="M22" s="61"/>
      <c r="N22" s="61"/>
    </row>
    <row r="23" spans="2:3" ht="12.75">
      <c r="B23" s="66"/>
      <c r="C23" s="66"/>
    </row>
    <row r="24" spans="2:3" ht="12.75">
      <c r="B24" s="66"/>
      <c r="C24" s="66"/>
    </row>
    <row r="25" spans="2:3" ht="12.75">
      <c r="B25" s="66"/>
      <c r="C25" s="66"/>
    </row>
    <row r="26" spans="2:3" ht="12.75">
      <c r="B26" s="66"/>
      <c r="C26" s="66"/>
    </row>
    <row r="27" spans="2:3" ht="12.75">
      <c r="B27" s="66"/>
      <c r="C27" s="66"/>
    </row>
    <row r="28" spans="2:3" ht="12.75">
      <c r="B28" s="66"/>
      <c r="C28" s="66"/>
    </row>
    <row r="29" spans="2:3" ht="12.75">
      <c r="B29" s="66"/>
      <c r="C29" s="66"/>
    </row>
  </sheetData>
  <sheetProtection/>
  <mergeCells count="89">
    <mergeCell ref="AI2:AI3"/>
    <mergeCell ref="AK2:AK3"/>
    <mergeCell ref="A1:AO1"/>
    <mergeCell ref="C2:F3"/>
    <mergeCell ref="G2:J3"/>
    <mergeCell ref="K2:N3"/>
    <mergeCell ref="O2:R3"/>
    <mergeCell ref="S2:V3"/>
    <mergeCell ref="W2:Z3"/>
    <mergeCell ref="AA2:AD3"/>
    <mergeCell ref="AE2:AH3"/>
    <mergeCell ref="AN8:AN9"/>
    <mergeCell ref="AQ3:AT3"/>
    <mergeCell ref="A4:B5"/>
    <mergeCell ref="AI4:AI5"/>
    <mergeCell ref="AJ4:AJ5"/>
    <mergeCell ref="AK4:AK5"/>
    <mergeCell ref="AL4:AL5"/>
    <mergeCell ref="AM4:AM5"/>
    <mergeCell ref="AO4:AO5"/>
    <mergeCell ref="AJ2:AJ3"/>
    <mergeCell ref="AL6:AL7"/>
    <mergeCell ref="AM6:AM7"/>
    <mergeCell ref="AM8:AM9"/>
    <mergeCell ref="AO8:AO9"/>
    <mergeCell ref="AL2:AL3"/>
    <mergeCell ref="AM2:AM3"/>
    <mergeCell ref="AN2:AN3"/>
    <mergeCell ref="AO2:AO3"/>
    <mergeCell ref="AN4:AN5"/>
    <mergeCell ref="AN6:AN7"/>
    <mergeCell ref="AO6:AO7"/>
    <mergeCell ref="A8:B9"/>
    <mergeCell ref="AI8:AI9"/>
    <mergeCell ref="AJ8:AJ9"/>
    <mergeCell ref="AK8:AK9"/>
    <mergeCell ref="AL8:AL9"/>
    <mergeCell ref="A6:B7"/>
    <mergeCell ref="AI6:AI7"/>
    <mergeCell ref="AJ6:AJ7"/>
    <mergeCell ref="AK6:AK7"/>
    <mergeCell ref="AM12:AM13"/>
    <mergeCell ref="AO12:AO13"/>
    <mergeCell ref="A10:B11"/>
    <mergeCell ref="AI10:AI11"/>
    <mergeCell ref="AJ10:AJ11"/>
    <mergeCell ref="AK10:AK11"/>
    <mergeCell ref="AL10:AL11"/>
    <mergeCell ref="AM10:AM11"/>
    <mergeCell ref="AN10:AN11"/>
    <mergeCell ref="AK14:AK15"/>
    <mergeCell ref="AL14:AL15"/>
    <mergeCell ref="AM14:AM15"/>
    <mergeCell ref="AO10:AO11"/>
    <mergeCell ref="A12:B13"/>
    <mergeCell ref="AI12:AI13"/>
    <mergeCell ref="AJ12:AJ13"/>
    <mergeCell ref="AK12:AK13"/>
    <mergeCell ref="AL12:AL13"/>
    <mergeCell ref="AO14:AO15"/>
    <mergeCell ref="AO16:AO17"/>
    <mergeCell ref="A16:B17"/>
    <mergeCell ref="AI16:AI17"/>
    <mergeCell ref="AJ16:AJ17"/>
    <mergeCell ref="AK16:AK17"/>
    <mergeCell ref="AL16:AL17"/>
    <mergeCell ref="AM16:AM17"/>
    <mergeCell ref="A14:B15"/>
    <mergeCell ref="AI14:AI15"/>
    <mergeCell ref="B28:C28"/>
    <mergeCell ref="B29:C29"/>
    <mergeCell ref="AO18:AO19"/>
    <mergeCell ref="B22:C22"/>
    <mergeCell ref="B23:C23"/>
    <mergeCell ref="B24:C24"/>
    <mergeCell ref="B25:C25"/>
    <mergeCell ref="B26:C26"/>
    <mergeCell ref="A18:B19"/>
    <mergeCell ref="AI18:AI19"/>
    <mergeCell ref="AN12:AN13"/>
    <mergeCell ref="AN14:AN15"/>
    <mergeCell ref="AN16:AN17"/>
    <mergeCell ref="AN18:AN19"/>
    <mergeCell ref="B27:C27"/>
    <mergeCell ref="AJ18:AJ19"/>
    <mergeCell ref="AK18:AK19"/>
    <mergeCell ref="AL18:AL19"/>
    <mergeCell ref="AM18:AM19"/>
    <mergeCell ref="AJ14:AJ15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25" ht="42.75" thickBot="1">
      <c r="A1" s="213" t="s">
        <v>71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1:25" ht="15">
      <c r="A2" s="19"/>
      <c r="B2" s="18" t="s">
        <v>12</v>
      </c>
      <c r="C2" s="173" t="str">
        <f>$A$4</f>
        <v>松岡中</v>
      </c>
      <c r="D2" s="172"/>
      <c r="E2" s="172"/>
      <c r="F2" s="174"/>
      <c r="G2" s="173" t="str">
        <f>$A$6</f>
        <v>勝山中部中</v>
      </c>
      <c r="H2" s="172"/>
      <c r="I2" s="172"/>
      <c r="J2" s="174"/>
      <c r="K2" s="173" t="str">
        <f>$A$8</f>
        <v>開成中</v>
      </c>
      <c r="L2" s="172"/>
      <c r="M2" s="172"/>
      <c r="N2" s="174"/>
      <c r="O2" s="173" t="str">
        <f>$A$10</f>
        <v>勝山北部・南部中</v>
      </c>
      <c r="P2" s="172"/>
      <c r="Q2" s="172"/>
      <c r="R2" s="174"/>
      <c r="S2" s="170" t="s">
        <v>11</v>
      </c>
      <c r="T2" s="169" t="s">
        <v>0</v>
      </c>
      <c r="U2" s="169" t="s">
        <v>10</v>
      </c>
      <c r="V2" s="169" t="s">
        <v>9</v>
      </c>
      <c r="W2" s="168" t="s">
        <v>8</v>
      </c>
      <c r="X2" s="168" t="s">
        <v>7</v>
      </c>
      <c r="Y2" s="167" t="s">
        <v>6</v>
      </c>
    </row>
    <row r="3" spans="1:25" ht="15.75" thickBot="1">
      <c r="A3" s="17" t="s">
        <v>5</v>
      </c>
      <c r="B3" s="166"/>
      <c r="C3" s="164"/>
      <c r="D3" s="163"/>
      <c r="E3" s="163"/>
      <c r="F3" s="165"/>
      <c r="G3" s="211"/>
      <c r="H3" s="163"/>
      <c r="I3" s="163"/>
      <c r="J3" s="165"/>
      <c r="K3" s="211"/>
      <c r="L3" s="163"/>
      <c r="M3" s="163"/>
      <c r="N3" s="165"/>
      <c r="O3" s="211"/>
      <c r="P3" s="163"/>
      <c r="Q3" s="163"/>
      <c r="R3" s="165"/>
      <c r="S3" s="161"/>
      <c r="T3" s="160"/>
      <c r="U3" s="160"/>
      <c r="V3" s="160"/>
      <c r="W3" s="159"/>
      <c r="X3" s="158"/>
      <c r="Y3" s="157"/>
    </row>
    <row r="4" spans="1:25" ht="17.25">
      <c r="A4" s="111" t="s">
        <v>67</v>
      </c>
      <c r="B4" s="141"/>
      <c r="C4" s="139"/>
      <c r="D4" s="138"/>
      <c r="E4" s="138"/>
      <c r="F4" s="138"/>
      <c r="G4" s="209" t="str">
        <f aca="true" t="shared" si="0" ref="G4:G11">IF(H4="","",IF(H4=J4,"△",IF(H4&gt;J4,"○","●")))</f>
        <v>○</v>
      </c>
      <c r="H4" s="138">
        <v>3</v>
      </c>
      <c r="I4" s="138" t="s">
        <v>1</v>
      </c>
      <c r="J4" s="138">
        <v>0</v>
      </c>
      <c r="K4" s="209" t="str">
        <f aca="true" t="shared" si="1" ref="K4:K11">IF(L4="","",IF(L4=N4,"△",IF(L4&gt;N4,"○","●")))</f>
        <v>●</v>
      </c>
      <c r="L4" s="138">
        <v>1</v>
      </c>
      <c r="M4" s="138" t="s">
        <v>1</v>
      </c>
      <c r="N4" s="138">
        <v>2</v>
      </c>
      <c r="O4" s="209" t="str">
        <f aca="true" t="shared" si="2" ref="O4:O11">IF(P4="","",IF(P4=R4,"△",IF(P4&gt;R4,"○","●")))</f>
        <v>△</v>
      </c>
      <c r="P4" s="138">
        <v>0</v>
      </c>
      <c r="Q4" s="138" t="s">
        <v>1</v>
      </c>
      <c r="R4" s="138">
        <v>0</v>
      </c>
      <c r="S4" s="136">
        <f>COUNTIF(C4:R5,"○")*3+COUNTIF(C4:R5,"△")</f>
        <v>4</v>
      </c>
      <c r="T4" s="135">
        <f>D4+H4+L4+P4+D5+H5+L5+P5</f>
        <v>4</v>
      </c>
      <c r="U4" s="134">
        <f>-(F4+J4+N4+R4+F5+J5+N5+R5)</f>
        <v>-2</v>
      </c>
      <c r="V4" s="134">
        <f>T4+U4</f>
        <v>2</v>
      </c>
      <c r="W4" s="133">
        <f>RANK(S4,$S$4:$S$11,0)</f>
        <v>2</v>
      </c>
      <c r="X4" s="178"/>
      <c r="Y4" s="132"/>
    </row>
    <row r="5" spans="1:25" ht="18" thickBot="1">
      <c r="A5" s="117"/>
      <c r="B5" s="154"/>
      <c r="C5" s="210"/>
      <c r="D5" s="150"/>
      <c r="E5" s="149"/>
      <c r="F5" s="152"/>
      <c r="G5" s="208">
        <f t="shared" si="0"/>
      </c>
      <c r="H5" s="150"/>
      <c r="I5" s="149" t="s">
        <v>1</v>
      </c>
      <c r="J5" s="152"/>
      <c r="K5" s="208">
        <f t="shared" si="1"/>
      </c>
      <c r="L5" s="150"/>
      <c r="M5" s="149" t="s">
        <v>1</v>
      </c>
      <c r="N5" s="152"/>
      <c r="O5" s="208">
        <f t="shared" si="2"/>
      </c>
      <c r="P5" s="150"/>
      <c r="Q5" s="149" t="s">
        <v>1</v>
      </c>
      <c r="R5" s="152"/>
      <c r="S5" s="147"/>
      <c r="T5" s="146"/>
      <c r="U5" s="145"/>
      <c r="V5" s="145"/>
      <c r="W5" s="144"/>
      <c r="X5" s="179"/>
      <c r="Y5" s="142"/>
    </row>
    <row r="6" spans="1:25" ht="17.25">
      <c r="A6" s="111" t="s">
        <v>68</v>
      </c>
      <c r="B6" s="112"/>
      <c r="C6" s="209" t="str">
        <f aca="true" t="shared" si="3" ref="C6:C11">IF(D6="","",IF(D6=F6,"△",IF(D6&gt;F6,"○","●")))</f>
        <v>●</v>
      </c>
      <c r="D6" s="138">
        <v>0</v>
      </c>
      <c r="E6" s="138" t="s">
        <v>1</v>
      </c>
      <c r="F6" s="138">
        <v>3</v>
      </c>
      <c r="G6" s="207">
        <f t="shared" si="0"/>
      </c>
      <c r="H6" s="138"/>
      <c r="I6" s="138"/>
      <c r="J6" s="138"/>
      <c r="K6" s="207" t="str">
        <f t="shared" si="1"/>
        <v>●</v>
      </c>
      <c r="L6" s="138">
        <v>1</v>
      </c>
      <c r="M6" s="138" t="s">
        <v>1</v>
      </c>
      <c r="N6" s="138">
        <v>7</v>
      </c>
      <c r="O6" s="207" t="str">
        <f t="shared" si="2"/>
        <v>○</v>
      </c>
      <c r="P6" s="138">
        <v>1</v>
      </c>
      <c r="Q6" s="138" t="s">
        <v>1</v>
      </c>
      <c r="R6" s="138">
        <v>0</v>
      </c>
      <c r="S6" s="136">
        <f>COUNTIF(C6:R7,"○")*3+COUNTIF(C6:R7,"△")</f>
        <v>3</v>
      </c>
      <c r="T6" s="135">
        <f>D6+H6+L6+P6+D7+H7+L7+P7</f>
        <v>2</v>
      </c>
      <c r="U6" s="134">
        <f>-(F6+J6+N6+R6+F7+J7+N7+R7)</f>
        <v>-10</v>
      </c>
      <c r="V6" s="134">
        <f>T6+U6</f>
        <v>-8</v>
      </c>
      <c r="W6" s="133">
        <f>RANK(S6,$S$4:$S$11,0)</f>
        <v>3</v>
      </c>
      <c r="X6" s="178"/>
      <c r="Y6" s="132"/>
    </row>
    <row r="7" spans="1:25" ht="17.25">
      <c r="A7" s="117"/>
      <c r="B7" s="118"/>
      <c r="C7" s="208">
        <f t="shared" si="3"/>
      </c>
      <c r="D7" s="150"/>
      <c r="E7" s="149" t="s">
        <v>1</v>
      </c>
      <c r="F7" s="152"/>
      <c r="G7" s="208">
        <f t="shared" si="0"/>
      </c>
      <c r="H7" s="150"/>
      <c r="I7" s="149"/>
      <c r="J7" s="152"/>
      <c r="K7" s="208">
        <f t="shared" si="1"/>
      </c>
      <c r="L7" s="150"/>
      <c r="M7" s="149" t="s">
        <v>1</v>
      </c>
      <c r="N7" s="152"/>
      <c r="O7" s="208">
        <f t="shared" si="2"/>
      </c>
      <c r="P7" s="150"/>
      <c r="Q7" s="149" t="s">
        <v>1</v>
      </c>
      <c r="R7" s="152"/>
      <c r="S7" s="147"/>
      <c r="T7" s="146"/>
      <c r="U7" s="145"/>
      <c r="V7" s="145"/>
      <c r="W7" s="144"/>
      <c r="X7" s="179"/>
      <c r="Y7" s="142"/>
    </row>
    <row r="8" spans="1:25" ht="15.75">
      <c r="A8" s="111" t="s">
        <v>69</v>
      </c>
      <c r="B8" s="112"/>
      <c r="C8" s="207" t="str">
        <f t="shared" si="3"/>
        <v>○</v>
      </c>
      <c r="D8" s="138">
        <v>2</v>
      </c>
      <c r="E8" s="138" t="s">
        <v>1</v>
      </c>
      <c r="F8" s="138">
        <v>1</v>
      </c>
      <c r="G8" s="207" t="str">
        <f t="shared" si="0"/>
        <v>○</v>
      </c>
      <c r="H8" s="138">
        <v>7</v>
      </c>
      <c r="I8" s="138" t="s">
        <v>1</v>
      </c>
      <c r="J8" s="138">
        <v>1</v>
      </c>
      <c r="K8" s="207">
        <f t="shared" si="1"/>
      </c>
      <c r="L8" s="138"/>
      <c r="M8" s="138"/>
      <c r="N8" s="138"/>
      <c r="O8" s="207" t="str">
        <f t="shared" si="2"/>
        <v>△</v>
      </c>
      <c r="P8" s="138">
        <v>0</v>
      </c>
      <c r="Q8" s="138" t="s">
        <v>1</v>
      </c>
      <c r="R8" s="138">
        <v>0</v>
      </c>
      <c r="S8" s="136">
        <f>COUNTIF(C8:R9,"○")*3+COUNTIF(C8:R9,"△")</f>
        <v>7</v>
      </c>
      <c r="T8" s="135">
        <f>D8+H8+L8+P8+D9+H9+L9+P9</f>
        <v>9</v>
      </c>
      <c r="U8" s="134">
        <f>-(F8+J8+N8+R8+F9+J9+N9+R9)</f>
        <v>-2</v>
      </c>
      <c r="V8" s="134">
        <f>T8+U8</f>
        <v>7</v>
      </c>
      <c r="W8" s="133">
        <f>RANK(S8,$S$4:$S$11,0)</f>
        <v>1</v>
      </c>
      <c r="X8" s="178"/>
      <c r="Y8" s="132"/>
    </row>
    <row r="9" spans="1:25" ht="15.75">
      <c r="A9" s="117"/>
      <c r="B9" s="118"/>
      <c r="C9" s="208">
        <f t="shared" si="3"/>
      </c>
      <c r="D9" s="150"/>
      <c r="E9" s="149" t="s">
        <v>1</v>
      </c>
      <c r="F9" s="152"/>
      <c r="G9" s="208">
        <f t="shared" si="0"/>
      </c>
      <c r="H9" s="150"/>
      <c r="I9" s="149" t="s">
        <v>1</v>
      </c>
      <c r="J9" s="152"/>
      <c r="K9" s="208">
        <f t="shared" si="1"/>
      </c>
      <c r="L9" s="150"/>
      <c r="M9" s="149"/>
      <c r="N9" s="152"/>
      <c r="O9" s="208">
        <f t="shared" si="2"/>
      </c>
      <c r="P9" s="150"/>
      <c r="Q9" s="149" t="s">
        <v>1</v>
      </c>
      <c r="R9" s="152"/>
      <c r="S9" s="147"/>
      <c r="T9" s="146"/>
      <c r="U9" s="145"/>
      <c r="V9" s="145"/>
      <c r="W9" s="144"/>
      <c r="X9" s="179"/>
      <c r="Y9" s="142"/>
    </row>
    <row r="10" spans="1:25" ht="15.75">
      <c r="A10" s="111" t="s">
        <v>70</v>
      </c>
      <c r="B10" s="112"/>
      <c r="C10" s="207" t="str">
        <f t="shared" si="3"/>
        <v>△</v>
      </c>
      <c r="D10" s="138">
        <v>0</v>
      </c>
      <c r="E10" s="138" t="s">
        <v>1</v>
      </c>
      <c r="F10" s="138">
        <v>0</v>
      </c>
      <c r="G10" s="207" t="str">
        <f t="shared" si="0"/>
        <v>●</v>
      </c>
      <c r="H10" s="138">
        <v>0</v>
      </c>
      <c r="I10" s="138" t="s">
        <v>1</v>
      </c>
      <c r="J10" s="138">
        <v>1</v>
      </c>
      <c r="K10" s="207" t="str">
        <f t="shared" si="1"/>
        <v>△</v>
      </c>
      <c r="L10" s="138">
        <v>0</v>
      </c>
      <c r="M10" s="138" t="s">
        <v>1</v>
      </c>
      <c r="N10" s="138">
        <v>0</v>
      </c>
      <c r="O10" s="207">
        <f t="shared" si="2"/>
      </c>
      <c r="P10" s="138"/>
      <c r="Q10" s="138"/>
      <c r="R10" s="138"/>
      <c r="S10" s="136">
        <f>COUNTIF(C10:R11,"○")*3+COUNTIF(C10:R11,"△")</f>
        <v>2</v>
      </c>
      <c r="T10" s="135">
        <f>D10+H10+L10+P10+D11+H11+L11+P11</f>
        <v>0</v>
      </c>
      <c r="U10" s="134">
        <f>-(F10+J10+N10+R10+F11+J11+N11+R11)</f>
        <v>-1</v>
      </c>
      <c r="V10" s="134">
        <f>T10+U10</f>
        <v>-1</v>
      </c>
      <c r="W10" s="133">
        <f>RANK(S10,$S$4:$S$11,0)</f>
        <v>4</v>
      </c>
      <c r="X10" s="178"/>
      <c r="Y10" s="132"/>
    </row>
    <row r="11" spans="1:25" ht="16.5" thickBot="1">
      <c r="A11" s="113"/>
      <c r="B11" s="114"/>
      <c r="C11" s="206">
        <f t="shared" si="3"/>
      </c>
      <c r="D11" s="129"/>
      <c r="E11" s="128" t="s">
        <v>1</v>
      </c>
      <c r="F11" s="128"/>
      <c r="G11" s="206">
        <f t="shared" si="0"/>
      </c>
      <c r="H11" s="129"/>
      <c r="I11" s="128" t="s">
        <v>1</v>
      </c>
      <c r="J11" s="128"/>
      <c r="K11" s="206">
        <f t="shared" si="1"/>
      </c>
      <c r="L11" s="129"/>
      <c r="M11" s="128" t="s">
        <v>1</v>
      </c>
      <c r="N11" s="128"/>
      <c r="O11" s="206">
        <f t="shared" si="2"/>
      </c>
      <c r="P11" s="129"/>
      <c r="Q11" s="128"/>
      <c r="R11" s="128"/>
      <c r="S11" s="126"/>
      <c r="T11" s="125"/>
      <c r="U11" s="124"/>
      <c r="V11" s="124"/>
      <c r="W11" s="123"/>
      <c r="X11" s="177"/>
      <c r="Y11" s="122"/>
    </row>
  </sheetData>
  <sheetProtection/>
  <mergeCells count="40">
    <mergeCell ref="Y10:Y11"/>
    <mergeCell ref="A10:B11"/>
    <mergeCell ref="S10:S11"/>
    <mergeCell ref="T10:T11"/>
    <mergeCell ref="U10:U11"/>
    <mergeCell ref="V10:V11"/>
    <mergeCell ref="W10:W11"/>
    <mergeCell ref="Y6:Y7"/>
    <mergeCell ref="A8:B9"/>
    <mergeCell ref="S8:S9"/>
    <mergeCell ref="T8:T9"/>
    <mergeCell ref="U8:U9"/>
    <mergeCell ref="V8:V9"/>
    <mergeCell ref="W8:W9"/>
    <mergeCell ref="Y8:Y9"/>
    <mergeCell ref="A6:B7"/>
    <mergeCell ref="S6:S7"/>
    <mergeCell ref="T6:T7"/>
    <mergeCell ref="U6:U7"/>
    <mergeCell ref="V6:V7"/>
    <mergeCell ref="W6:W7"/>
    <mergeCell ref="X2:X3"/>
    <mergeCell ref="Y2:Y3"/>
    <mergeCell ref="A4:B5"/>
    <mergeCell ref="S4:S5"/>
    <mergeCell ref="T4:T5"/>
    <mergeCell ref="U4:U5"/>
    <mergeCell ref="V4:V5"/>
    <mergeCell ref="W4:W5"/>
    <mergeCell ref="Y4:Y5"/>
    <mergeCell ref="A1:Y1"/>
    <mergeCell ref="C2:F3"/>
    <mergeCell ref="G2:J3"/>
    <mergeCell ref="K2:N3"/>
    <mergeCell ref="O2:R3"/>
    <mergeCell ref="S2:S3"/>
    <mergeCell ref="T2:T3"/>
    <mergeCell ref="U2:U3"/>
    <mergeCell ref="V2:V3"/>
    <mergeCell ref="W2:W3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A1" sqref="A1:AC13"/>
    </sheetView>
  </sheetViews>
  <sheetFormatPr defaultColWidth="9.140625" defaultRowHeight="15"/>
  <sheetData>
    <row r="1" spans="1:29" ht="42" thickBot="1">
      <c r="A1" s="214" t="s">
        <v>72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</row>
    <row r="2" spans="1:29" ht="12.75">
      <c r="A2" s="19"/>
      <c r="B2" s="215" t="s">
        <v>12</v>
      </c>
      <c r="C2" s="173" t="s">
        <v>73</v>
      </c>
      <c r="D2" s="172"/>
      <c r="E2" s="172"/>
      <c r="F2" s="174"/>
      <c r="G2" s="173" t="s">
        <v>74</v>
      </c>
      <c r="H2" s="172"/>
      <c r="I2" s="172"/>
      <c r="J2" s="172"/>
      <c r="K2" s="173" t="s">
        <v>75</v>
      </c>
      <c r="L2" s="172"/>
      <c r="M2" s="172"/>
      <c r="N2" s="172"/>
      <c r="O2" s="173" t="s">
        <v>76</v>
      </c>
      <c r="P2" s="172"/>
      <c r="Q2" s="172"/>
      <c r="R2" s="172"/>
      <c r="S2" s="173" t="s">
        <v>77</v>
      </c>
      <c r="T2" s="172"/>
      <c r="U2" s="172"/>
      <c r="V2" s="172"/>
      <c r="W2" s="216" t="s">
        <v>11</v>
      </c>
      <c r="X2" s="168" t="s">
        <v>0</v>
      </c>
      <c r="Y2" s="168" t="s">
        <v>10</v>
      </c>
      <c r="Z2" s="168" t="s">
        <v>9</v>
      </c>
      <c r="AA2" s="168" t="s">
        <v>8</v>
      </c>
      <c r="AB2" s="168" t="s">
        <v>7</v>
      </c>
      <c r="AC2" s="167" t="s">
        <v>6</v>
      </c>
    </row>
    <row r="3" spans="1:29" ht="12.75">
      <c r="A3" s="217" t="s">
        <v>5</v>
      </c>
      <c r="B3" s="166"/>
      <c r="C3" s="164"/>
      <c r="D3" s="163"/>
      <c r="E3" s="163"/>
      <c r="F3" s="165"/>
      <c r="G3" s="164"/>
      <c r="H3" s="163"/>
      <c r="I3" s="163"/>
      <c r="J3" s="163"/>
      <c r="K3" s="164"/>
      <c r="L3" s="163"/>
      <c r="M3" s="163"/>
      <c r="N3" s="163"/>
      <c r="O3" s="164"/>
      <c r="P3" s="163"/>
      <c r="Q3" s="163"/>
      <c r="R3" s="163"/>
      <c r="S3" s="164"/>
      <c r="T3" s="163"/>
      <c r="U3" s="163"/>
      <c r="V3" s="163"/>
      <c r="W3" s="218"/>
      <c r="X3" s="158"/>
      <c r="Y3" s="158"/>
      <c r="Z3" s="158"/>
      <c r="AA3" s="158"/>
      <c r="AB3" s="158"/>
      <c r="AC3" s="219"/>
    </row>
    <row r="4" spans="1:29" ht="15.75">
      <c r="A4" s="111" t="s">
        <v>73</v>
      </c>
      <c r="B4" s="141"/>
      <c r="C4" s="220"/>
      <c r="D4" s="221"/>
      <c r="E4" s="138"/>
      <c r="F4" s="140"/>
      <c r="G4" s="139" t="s">
        <v>78</v>
      </c>
      <c r="H4" s="138">
        <v>7</v>
      </c>
      <c r="I4" s="138" t="s">
        <v>1</v>
      </c>
      <c r="J4" s="140">
        <v>0</v>
      </c>
      <c r="K4" s="139" t="s">
        <v>78</v>
      </c>
      <c r="L4" s="138">
        <v>5</v>
      </c>
      <c r="M4" s="138" t="s">
        <v>1</v>
      </c>
      <c r="N4" s="140">
        <v>1</v>
      </c>
      <c r="O4" s="139" t="s">
        <v>78</v>
      </c>
      <c r="P4" s="138">
        <v>3</v>
      </c>
      <c r="Q4" s="138" t="s">
        <v>1</v>
      </c>
      <c r="R4" s="140">
        <v>0</v>
      </c>
      <c r="S4" s="139" t="s">
        <v>78</v>
      </c>
      <c r="T4" s="138">
        <v>1</v>
      </c>
      <c r="U4" s="138" t="s">
        <v>1</v>
      </c>
      <c r="V4" s="140">
        <v>0</v>
      </c>
      <c r="W4" s="136">
        <f>COUNTIF(C4:V5,"○")*3+COUNTIF(C4:V5,"△")</f>
        <v>12</v>
      </c>
      <c r="X4" s="135">
        <f>D4+H4+L4+P4+T4+D5+H5+L5+P5+T5</f>
        <v>16</v>
      </c>
      <c r="Y4" s="134">
        <f>-(F4+J4+N4+R4+V4+F5+J5+N5+R5+V5)</f>
        <v>-1</v>
      </c>
      <c r="Z4" s="134">
        <f>X4+Y4</f>
        <v>15</v>
      </c>
      <c r="AA4" s="133">
        <f>RANK(W4,$W$4:$W$13,0)</f>
        <v>1</v>
      </c>
      <c r="AB4" s="178"/>
      <c r="AC4" s="132" t="s">
        <v>79</v>
      </c>
    </row>
    <row r="5" spans="1:29" ht="15.75">
      <c r="A5" s="117"/>
      <c r="B5" s="154"/>
      <c r="C5" s="156"/>
      <c r="D5" s="150"/>
      <c r="E5" s="222"/>
      <c r="F5" s="223"/>
      <c r="G5" s="151">
        <f aca="true" t="shared" si="0" ref="G5:G13">IF(H5="","",IF(H5=J5,"△",IF(H5&gt;J5,"○","●")))</f>
      </c>
      <c r="H5" s="150"/>
      <c r="I5" s="149" t="s">
        <v>1</v>
      </c>
      <c r="J5" s="152"/>
      <c r="K5" s="151">
        <f aca="true" t="shared" si="1" ref="K5:K13">IF(L5="","",IF(L5=N5,"△",IF(L5&gt;N5,"○","●")))</f>
      </c>
      <c r="L5" s="150"/>
      <c r="M5" s="149" t="s">
        <v>1</v>
      </c>
      <c r="N5" s="152"/>
      <c r="O5" s="151">
        <f aca="true" t="shared" si="2" ref="O5:O13">IF(P5="","",IF(P5=R5,"△",IF(P5&gt;R5,"○","●")))</f>
      </c>
      <c r="P5" s="150"/>
      <c r="Q5" s="149" t="s">
        <v>1</v>
      </c>
      <c r="R5" s="152"/>
      <c r="S5" s="151">
        <f aca="true" t="shared" si="3" ref="S5:S13">IF(T5="","",IF(T5=V5,"△",IF(T5&gt;V5,"○","●")))</f>
      </c>
      <c r="T5" s="150"/>
      <c r="U5" s="149" t="s">
        <v>1</v>
      </c>
      <c r="V5" s="152"/>
      <c r="W5" s="147"/>
      <c r="X5" s="146"/>
      <c r="Y5" s="145"/>
      <c r="Z5" s="145"/>
      <c r="AA5" s="143"/>
      <c r="AB5" s="179"/>
      <c r="AC5" s="191"/>
    </row>
    <row r="6" spans="1:29" ht="15.75">
      <c r="A6" s="111" t="s">
        <v>74</v>
      </c>
      <c r="B6" s="141"/>
      <c r="C6" s="139" t="s">
        <v>80</v>
      </c>
      <c r="D6" s="138">
        <v>0</v>
      </c>
      <c r="E6" s="138" t="s">
        <v>1</v>
      </c>
      <c r="F6" s="140">
        <v>7</v>
      </c>
      <c r="G6" s="220"/>
      <c r="H6" s="221"/>
      <c r="I6" s="138"/>
      <c r="J6" s="140"/>
      <c r="K6" s="139" t="s">
        <v>80</v>
      </c>
      <c r="L6" s="138">
        <v>0</v>
      </c>
      <c r="M6" s="138" t="s">
        <v>1</v>
      </c>
      <c r="N6" s="140">
        <v>3</v>
      </c>
      <c r="O6" s="139" t="s">
        <v>81</v>
      </c>
      <c r="P6" s="138">
        <v>2</v>
      </c>
      <c r="Q6" s="138" t="s">
        <v>1</v>
      </c>
      <c r="R6" s="140">
        <v>2</v>
      </c>
      <c r="S6" s="139" t="s">
        <v>80</v>
      </c>
      <c r="T6" s="138">
        <v>0</v>
      </c>
      <c r="U6" s="138" t="s">
        <v>1</v>
      </c>
      <c r="V6" s="140">
        <v>3</v>
      </c>
      <c r="W6" s="136">
        <f>COUNTIF(C6:V7,"○")*3+COUNTIF(C6:V7,"△")</f>
        <v>1</v>
      </c>
      <c r="X6" s="135">
        <f>D6+H6+L6+P6+T6+D7+H7+L7+P7+T7</f>
        <v>2</v>
      </c>
      <c r="Y6" s="134">
        <f>-(F6+J6+N6+R6+V6+F7+J7+N7+R7+V7)</f>
        <v>-15</v>
      </c>
      <c r="Z6" s="134">
        <f>X6+Y6</f>
        <v>-13</v>
      </c>
      <c r="AA6" s="133">
        <f>RANK(W6,$W$4:$W$13,0)</f>
        <v>5</v>
      </c>
      <c r="AB6" s="178"/>
      <c r="AC6" s="132" t="s">
        <v>82</v>
      </c>
    </row>
    <row r="7" spans="1:29" ht="15.75">
      <c r="A7" s="117"/>
      <c r="B7" s="154"/>
      <c r="C7" s="151">
        <f aca="true" t="shared" si="4" ref="C7:C13">IF(D7="","",IF(D7=F7,"△",IF(D7&gt;F7,"○","●")))</f>
      </c>
      <c r="D7" s="150"/>
      <c r="E7" s="149" t="s">
        <v>1</v>
      </c>
      <c r="F7" s="152"/>
      <c r="G7" s="151">
        <f t="shared" si="0"/>
      </c>
      <c r="H7" s="150"/>
      <c r="I7" s="222"/>
      <c r="J7" s="223"/>
      <c r="K7" s="151">
        <f t="shared" si="1"/>
      </c>
      <c r="L7" s="150"/>
      <c r="M7" s="149" t="s">
        <v>1</v>
      </c>
      <c r="N7" s="152"/>
      <c r="O7" s="151">
        <f t="shared" si="2"/>
      </c>
      <c r="P7" s="150"/>
      <c r="Q7" s="149" t="s">
        <v>1</v>
      </c>
      <c r="R7" s="152"/>
      <c r="S7" s="151">
        <f t="shared" si="3"/>
      </c>
      <c r="T7" s="150"/>
      <c r="U7" s="149" t="s">
        <v>1</v>
      </c>
      <c r="V7" s="152"/>
      <c r="W7" s="147"/>
      <c r="X7" s="146"/>
      <c r="Y7" s="145"/>
      <c r="Z7" s="145"/>
      <c r="AA7" s="143"/>
      <c r="AB7" s="179"/>
      <c r="AC7" s="191"/>
    </row>
    <row r="8" spans="1:29" ht="15.75">
      <c r="A8" s="111" t="s">
        <v>75</v>
      </c>
      <c r="B8" s="141"/>
      <c r="C8" s="139" t="s">
        <v>80</v>
      </c>
      <c r="D8" s="138">
        <v>1</v>
      </c>
      <c r="E8" s="138" t="s">
        <v>1</v>
      </c>
      <c r="F8" s="140">
        <v>5</v>
      </c>
      <c r="G8" s="139" t="s">
        <v>78</v>
      </c>
      <c r="H8" s="138">
        <v>3</v>
      </c>
      <c r="I8" s="138" t="s">
        <v>1</v>
      </c>
      <c r="J8" s="140">
        <v>0</v>
      </c>
      <c r="K8" s="220"/>
      <c r="L8" s="221"/>
      <c r="M8" s="138"/>
      <c r="N8" s="140"/>
      <c r="O8" s="139" t="s">
        <v>80</v>
      </c>
      <c r="P8" s="138">
        <v>2</v>
      </c>
      <c r="Q8" s="138" t="s">
        <v>1</v>
      </c>
      <c r="R8" s="140">
        <v>3</v>
      </c>
      <c r="S8" s="139" t="s">
        <v>80</v>
      </c>
      <c r="T8" s="138">
        <v>0</v>
      </c>
      <c r="U8" s="138" t="s">
        <v>1</v>
      </c>
      <c r="V8" s="140">
        <v>1</v>
      </c>
      <c r="W8" s="136">
        <f>COUNTIF(C8:V9,"○")*3+COUNTIF(C8:V9,"△")</f>
        <v>3</v>
      </c>
      <c r="X8" s="135">
        <f>D8+H8+L8+P8+T8+D9+H9+L9+P9+T9</f>
        <v>6</v>
      </c>
      <c r="Y8" s="134">
        <f>-(F8+J8+N8+R8+V8+F9+J9+N9+R9+V9)</f>
        <v>-9</v>
      </c>
      <c r="Z8" s="134">
        <f>X8+Y8</f>
        <v>-3</v>
      </c>
      <c r="AA8" s="133">
        <f>RANK(W8,$W$4:$W$13,0)</f>
        <v>4</v>
      </c>
      <c r="AB8" s="178"/>
      <c r="AC8" s="132"/>
    </row>
    <row r="9" spans="1:29" ht="15.75">
      <c r="A9" s="117"/>
      <c r="B9" s="154"/>
      <c r="C9" s="151">
        <f t="shared" si="4"/>
      </c>
      <c r="D9" s="150"/>
      <c r="E9" s="149" t="s">
        <v>1</v>
      </c>
      <c r="F9" s="152"/>
      <c r="G9" s="151">
        <f t="shared" si="0"/>
      </c>
      <c r="H9" s="150"/>
      <c r="I9" s="149" t="s">
        <v>1</v>
      </c>
      <c r="J9" s="152"/>
      <c r="K9" s="151">
        <f t="shared" si="1"/>
      </c>
      <c r="L9" s="150"/>
      <c r="M9" s="222"/>
      <c r="N9" s="223"/>
      <c r="O9" s="151">
        <f t="shared" si="2"/>
      </c>
      <c r="P9" s="150"/>
      <c r="Q9" s="149" t="s">
        <v>1</v>
      </c>
      <c r="R9" s="152"/>
      <c r="S9" s="151">
        <f t="shared" si="3"/>
      </c>
      <c r="T9" s="150"/>
      <c r="U9" s="149" t="s">
        <v>1</v>
      </c>
      <c r="V9" s="152"/>
      <c r="W9" s="147"/>
      <c r="X9" s="146"/>
      <c r="Y9" s="145"/>
      <c r="Z9" s="145"/>
      <c r="AA9" s="143"/>
      <c r="AB9" s="179"/>
      <c r="AC9" s="191"/>
    </row>
    <row r="10" spans="1:29" ht="15.75">
      <c r="A10" s="111" t="s">
        <v>76</v>
      </c>
      <c r="B10" s="141"/>
      <c r="C10" s="139" t="s">
        <v>80</v>
      </c>
      <c r="D10" s="138">
        <v>0</v>
      </c>
      <c r="E10" s="138" t="s">
        <v>1</v>
      </c>
      <c r="F10" s="140">
        <v>3</v>
      </c>
      <c r="G10" s="139" t="s">
        <v>81</v>
      </c>
      <c r="H10" s="138">
        <v>2</v>
      </c>
      <c r="I10" s="138" t="s">
        <v>1</v>
      </c>
      <c r="J10" s="140">
        <v>2</v>
      </c>
      <c r="K10" s="139" t="s">
        <v>78</v>
      </c>
      <c r="L10" s="138">
        <v>3</v>
      </c>
      <c r="M10" s="138" t="s">
        <v>1</v>
      </c>
      <c r="N10" s="140">
        <v>2</v>
      </c>
      <c r="O10" s="220"/>
      <c r="P10" s="221"/>
      <c r="Q10" s="138"/>
      <c r="R10" s="140"/>
      <c r="S10" s="139" t="s">
        <v>80</v>
      </c>
      <c r="T10" s="138">
        <v>1</v>
      </c>
      <c r="U10" s="138" t="s">
        <v>1</v>
      </c>
      <c r="V10" s="140">
        <v>4</v>
      </c>
      <c r="W10" s="136">
        <f>COUNTIF(C10:V11,"○")*3+COUNTIF(C10:V11,"△")</f>
        <v>4</v>
      </c>
      <c r="X10" s="135">
        <f>D10+H10+L10+P10+T10+D11+H11+L11+P11+T11</f>
        <v>6</v>
      </c>
      <c r="Y10" s="134">
        <f>-(F10+J10+N10+R10+V10+F11+J11+N11+R11+V11)</f>
        <v>-11</v>
      </c>
      <c r="Z10" s="134">
        <f>X10+Y10</f>
        <v>-5</v>
      </c>
      <c r="AA10" s="133">
        <f>RANK(W10,$W$4:$W$13,0)</f>
        <v>3</v>
      </c>
      <c r="AB10" s="178"/>
      <c r="AC10" s="132"/>
    </row>
    <row r="11" spans="1:29" ht="15.75">
      <c r="A11" s="117"/>
      <c r="B11" s="154"/>
      <c r="C11" s="151">
        <f t="shared" si="4"/>
      </c>
      <c r="D11" s="150"/>
      <c r="E11" s="149" t="s">
        <v>1</v>
      </c>
      <c r="F11" s="152"/>
      <c r="G11" s="151">
        <f t="shared" si="0"/>
      </c>
      <c r="H11" s="150"/>
      <c r="I11" s="149" t="s">
        <v>1</v>
      </c>
      <c r="J11" s="152"/>
      <c r="K11" s="151">
        <f t="shared" si="1"/>
      </c>
      <c r="L11" s="150"/>
      <c r="M11" s="149" t="s">
        <v>1</v>
      </c>
      <c r="N11" s="152"/>
      <c r="O11" s="151">
        <f t="shared" si="2"/>
      </c>
      <c r="P11" s="150"/>
      <c r="Q11" s="222"/>
      <c r="R11" s="223"/>
      <c r="S11" s="151">
        <f t="shared" si="3"/>
      </c>
      <c r="T11" s="150"/>
      <c r="U11" s="149" t="s">
        <v>1</v>
      </c>
      <c r="V11" s="152"/>
      <c r="W11" s="147"/>
      <c r="X11" s="146"/>
      <c r="Y11" s="145"/>
      <c r="Z11" s="145"/>
      <c r="AA11" s="143"/>
      <c r="AB11" s="179"/>
      <c r="AC11" s="191"/>
    </row>
    <row r="12" spans="1:29" ht="15.75">
      <c r="A12" s="111" t="s">
        <v>77</v>
      </c>
      <c r="B12" s="141"/>
      <c r="C12" s="139" t="s">
        <v>80</v>
      </c>
      <c r="D12" s="138">
        <v>0</v>
      </c>
      <c r="E12" s="138" t="s">
        <v>1</v>
      </c>
      <c r="F12" s="140">
        <v>1</v>
      </c>
      <c r="G12" s="139" t="s">
        <v>78</v>
      </c>
      <c r="H12" s="138">
        <v>3</v>
      </c>
      <c r="I12" s="138" t="s">
        <v>1</v>
      </c>
      <c r="J12" s="140">
        <v>0</v>
      </c>
      <c r="K12" s="139" t="s">
        <v>78</v>
      </c>
      <c r="L12" s="138">
        <v>1</v>
      </c>
      <c r="M12" s="138" t="s">
        <v>1</v>
      </c>
      <c r="N12" s="140">
        <v>0</v>
      </c>
      <c r="O12" s="139" t="s">
        <v>78</v>
      </c>
      <c r="P12" s="138">
        <v>4</v>
      </c>
      <c r="Q12" s="138" t="s">
        <v>1</v>
      </c>
      <c r="R12" s="140">
        <v>1</v>
      </c>
      <c r="S12" s="220"/>
      <c r="T12" s="221"/>
      <c r="U12" s="138"/>
      <c r="V12" s="140"/>
      <c r="W12" s="136">
        <f>COUNTIF(C12:V13,"○")*3+COUNTIF(C12:V13,"△")</f>
        <v>9</v>
      </c>
      <c r="X12" s="135">
        <f>D12+H12+L12+P12+T12+D13+H13+L13+P13+T13</f>
        <v>8</v>
      </c>
      <c r="Y12" s="134">
        <f>-(F12+J12+N12+R12+V12+F13+J13+N13+R13+V13)</f>
        <v>-2</v>
      </c>
      <c r="Z12" s="134">
        <f>X12+Y12</f>
        <v>6</v>
      </c>
      <c r="AA12" s="133">
        <f>RANK(W12,$W$4:$W$13,0)</f>
        <v>2</v>
      </c>
      <c r="AB12" s="178"/>
      <c r="AC12" s="132"/>
    </row>
    <row r="13" spans="1:29" ht="16.5" thickBot="1">
      <c r="A13" s="113"/>
      <c r="B13" s="131"/>
      <c r="C13" s="130">
        <f t="shared" si="4"/>
      </c>
      <c r="D13" s="129"/>
      <c r="E13" s="128" t="s">
        <v>1</v>
      </c>
      <c r="F13" s="128"/>
      <c r="G13" s="130">
        <f t="shared" si="0"/>
      </c>
      <c r="H13" s="129"/>
      <c r="I13" s="128" t="s">
        <v>1</v>
      </c>
      <c r="J13" s="128"/>
      <c r="K13" s="130">
        <f t="shared" si="1"/>
      </c>
      <c r="L13" s="129"/>
      <c r="M13" s="128" t="s">
        <v>1</v>
      </c>
      <c r="N13" s="128"/>
      <c r="O13" s="130">
        <f t="shared" si="2"/>
      </c>
      <c r="P13" s="129"/>
      <c r="Q13" s="128" t="s">
        <v>1</v>
      </c>
      <c r="R13" s="128"/>
      <c r="S13" s="130">
        <f t="shared" si="3"/>
      </c>
      <c r="T13" s="129"/>
      <c r="U13" s="224"/>
      <c r="V13" s="225"/>
      <c r="W13" s="126"/>
      <c r="X13" s="125"/>
      <c r="Y13" s="124"/>
      <c r="Z13" s="124"/>
      <c r="AA13" s="123"/>
      <c r="AB13" s="177"/>
      <c r="AC13" s="226"/>
    </row>
  </sheetData>
  <sheetProtection/>
  <mergeCells count="58">
    <mergeCell ref="AC12:AC13"/>
    <mergeCell ref="U13:V13"/>
    <mergeCell ref="AA10:AA11"/>
    <mergeCell ref="AC10:AC11"/>
    <mergeCell ref="Q11:R11"/>
    <mergeCell ref="A12:B13"/>
    <mergeCell ref="S12:T12"/>
    <mergeCell ref="W12:W13"/>
    <mergeCell ref="X12:X13"/>
    <mergeCell ref="Y12:Y13"/>
    <mergeCell ref="Z12:Z13"/>
    <mergeCell ref="AA12:AA13"/>
    <mergeCell ref="Z8:Z9"/>
    <mergeCell ref="AA8:AA9"/>
    <mergeCell ref="AC8:AC9"/>
    <mergeCell ref="M9:N9"/>
    <mergeCell ref="A10:B11"/>
    <mergeCell ref="O10:P10"/>
    <mergeCell ref="W10:W11"/>
    <mergeCell ref="X10:X11"/>
    <mergeCell ref="Y10:Y11"/>
    <mergeCell ref="Z10:Z11"/>
    <mergeCell ref="I7:J7"/>
    <mergeCell ref="A8:B9"/>
    <mergeCell ref="K8:L8"/>
    <mergeCell ref="W8:W9"/>
    <mergeCell ref="X8:X9"/>
    <mergeCell ref="Y8:Y9"/>
    <mergeCell ref="AC4:AC5"/>
    <mergeCell ref="E5:F5"/>
    <mergeCell ref="A6:B7"/>
    <mergeCell ref="G6:H6"/>
    <mergeCell ref="W6:W7"/>
    <mergeCell ref="X6:X7"/>
    <mergeCell ref="Y6:Y7"/>
    <mergeCell ref="Z6:Z7"/>
    <mergeCell ref="AA6:AA7"/>
    <mergeCell ref="AC6:AC7"/>
    <mergeCell ref="AA2:AA3"/>
    <mergeCell ref="AB2:AB3"/>
    <mergeCell ref="AC2:AC3"/>
    <mergeCell ref="A4:B5"/>
    <mergeCell ref="C4:D4"/>
    <mergeCell ref="W4:W5"/>
    <mergeCell ref="X4:X5"/>
    <mergeCell ref="Y4:Y5"/>
    <mergeCell ref="Z4:Z5"/>
    <mergeCell ref="AA4:AA5"/>
    <mergeCell ref="A1:AC1"/>
    <mergeCell ref="C2:F3"/>
    <mergeCell ref="G2:J3"/>
    <mergeCell ref="K2:N3"/>
    <mergeCell ref="O2:R3"/>
    <mergeCell ref="S2:V3"/>
    <mergeCell ref="W2:W3"/>
    <mergeCell ref="X2:X3"/>
    <mergeCell ref="Y2:Y3"/>
    <mergeCell ref="Z2:Z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A1" sqref="A1:AC13"/>
    </sheetView>
  </sheetViews>
  <sheetFormatPr defaultColWidth="9.140625" defaultRowHeight="15"/>
  <sheetData>
    <row r="1" spans="1:29" ht="42" thickBot="1">
      <c r="A1" s="214" t="s">
        <v>83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</row>
    <row r="2" spans="1:29" ht="12.75">
      <c r="A2" s="19"/>
      <c r="B2" s="215" t="s">
        <v>12</v>
      </c>
      <c r="C2" s="173" t="s">
        <v>73</v>
      </c>
      <c r="D2" s="172"/>
      <c r="E2" s="172"/>
      <c r="F2" s="174"/>
      <c r="G2" s="173" t="s">
        <v>74</v>
      </c>
      <c r="H2" s="172"/>
      <c r="I2" s="172"/>
      <c r="J2" s="172"/>
      <c r="K2" s="173" t="s">
        <v>75</v>
      </c>
      <c r="L2" s="172"/>
      <c r="M2" s="172"/>
      <c r="N2" s="172"/>
      <c r="O2" s="173" t="s">
        <v>76</v>
      </c>
      <c r="P2" s="172"/>
      <c r="Q2" s="172"/>
      <c r="R2" s="172"/>
      <c r="S2" s="173" t="s">
        <v>77</v>
      </c>
      <c r="T2" s="172"/>
      <c r="U2" s="172"/>
      <c r="V2" s="172"/>
      <c r="W2" s="216" t="s">
        <v>11</v>
      </c>
      <c r="X2" s="168" t="s">
        <v>0</v>
      </c>
      <c r="Y2" s="168" t="s">
        <v>10</v>
      </c>
      <c r="Z2" s="168" t="s">
        <v>9</v>
      </c>
      <c r="AA2" s="168" t="s">
        <v>8</v>
      </c>
      <c r="AB2" s="168" t="s">
        <v>7</v>
      </c>
      <c r="AC2" s="167" t="s">
        <v>6</v>
      </c>
    </row>
    <row r="3" spans="1:29" ht="12.75">
      <c r="A3" s="217" t="s">
        <v>5</v>
      </c>
      <c r="B3" s="166"/>
      <c r="C3" s="164"/>
      <c r="D3" s="163"/>
      <c r="E3" s="163"/>
      <c r="F3" s="165"/>
      <c r="G3" s="164"/>
      <c r="H3" s="163"/>
      <c r="I3" s="163"/>
      <c r="J3" s="163"/>
      <c r="K3" s="164"/>
      <c r="L3" s="163"/>
      <c r="M3" s="163"/>
      <c r="N3" s="163"/>
      <c r="O3" s="164"/>
      <c r="P3" s="163"/>
      <c r="Q3" s="163"/>
      <c r="R3" s="163"/>
      <c r="S3" s="164"/>
      <c r="T3" s="163"/>
      <c r="U3" s="163"/>
      <c r="V3" s="163"/>
      <c r="W3" s="218"/>
      <c r="X3" s="158"/>
      <c r="Y3" s="158"/>
      <c r="Z3" s="158"/>
      <c r="AA3" s="158"/>
      <c r="AB3" s="158"/>
      <c r="AC3" s="219"/>
    </row>
    <row r="4" spans="1:29" ht="15.75">
      <c r="A4" s="111" t="s">
        <v>73</v>
      </c>
      <c r="B4" s="141"/>
      <c r="C4" s="220"/>
      <c r="D4" s="221"/>
      <c r="E4" s="138"/>
      <c r="F4" s="140"/>
      <c r="G4" s="139" t="s">
        <v>80</v>
      </c>
      <c r="H4" s="138">
        <v>0</v>
      </c>
      <c r="I4" s="138" t="s">
        <v>1</v>
      </c>
      <c r="J4" s="140">
        <v>1</v>
      </c>
      <c r="K4" s="139" t="s">
        <v>78</v>
      </c>
      <c r="L4" s="138">
        <v>3</v>
      </c>
      <c r="M4" s="138" t="s">
        <v>1</v>
      </c>
      <c r="N4" s="140">
        <v>0</v>
      </c>
      <c r="O4" s="139" t="s">
        <v>78</v>
      </c>
      <c r="P4" s="138">
        <v>0</v>
      </c>
      <c r="Q4" s="138" t="s">
        <v>1</v>
      </c>
      <c r="R4" s="140">
        <v>5</v>
      </c>
      <c r="S4" s="139" t="s">
        <v>80</v>
      </c>
      <c r="T4" s="138">
        <v>1</v>
      </c>
      <c r="U4" s="138" t="s">
        <v>1</v>
      </c>
      <c r="V4" s="140">
        <v>3</v>
      </c>
      <c r="W4" s="136">
        <f>COUNTIF(C4:V5,"○")*3+COUNTIF(C4:V5,"△")</f>
        <v>6</v>
      </c>
      <c r="X4" s="135">
        <f>D4+H4+L4+P4+T4+D5+H5+L5+P5+T5</f>
        <v>4</v>
      </c>
      <c r="Y4" s="134">
        <f>-(F4+J4+N4+R4+V4+F5+J5+N5+R5+V5)</f>
        <v>-9</v>
      </c>
      <c r="Z4" s="134">
        <f>X4+Y4</f>
        <v>-5</v>
      </c>
      <c r="AA4" s="133">
        <f>RANK(W4,$W$4:$W$13,0)</f>
        <v>2</v>
      </c>
      <c r="AB4" s="178"/>
      <c r="AC4" s="132"/>
    </row>
    <row r="5" spans="1:29" ht="15.75">
      <c r="A5" s="117"/>
      <c r="B5" s="154"/>
      <c r="C5" s="156"/>
      <c r="D5" s="150"/>
      <c r="E5" s="222"/>
      <c r="F5" s="223"/>
      <c r="G5" s="151">
        <f aca="true" t="shared" si="0" ref="G5:G13">IF(H5="","",IF(H5=J5,"△",IF(H5&gt;J5,"○","●")))</f>
      </c>
      <c r="H5" s="150"/>
      <c r="I5" s="149" t="s">
        <v>1</v>
      </c>
      <c r="J5" s="152"/>
      <c r="K5" s="151">
        <f aca="true" t="shared" si="1" ref="K5:K13">IF(L5="","",IF(L5=N5,"△",IF(L5&gt;N5,"○","●")))</f>
      </c>
      <c r="L5" s="150"/>
      <c r="M5" s="149" t="s">
        <v>1</v>
      </c>
      <c r="N5" s="152"/>
      <c r="O5" s="151">
        <f aca="true" t="shared" si="2" ref="O5:O13">IF(P5="","",IF(P5=R5,"△",IF(P5&gt;R5,"○","●")))</f>
      </c>
      <c r="P5" s="150"/>
      <c r="Q5" s="149" t="s">
        <v>1</v>
      </c>
      <c r="R5" s="152"/>
      <c r="S5" s="151">
        <f aca="true" t="shared" si="3" ref="S5:S13">IF(T5="","",IF(T5=V5,"△",IF(T5&gt;V5,"○","●")))</f>
      </c>
      <c r="T5" s="150"/>
      <c r="U5" s="149" t="s">
        <v>1</v>
      </c>
      <c r="V5" s="152"/>
      <c r="W5" s="147"/>
      <c r="X5" s="146"/>
      <c r="Y5" s="145"/>
      <c r="Z5" s="145"/>
      <c r="AA5" s="143"/>
      <c r="AB5" s="179"/>
      <c r="AC5" s="191"/>
    </row>
    <row r="6" spans="1:29" ht="15.75">
      <c r="A6" s="111" t="s">
        <v>74</v>
      </c>
      <c r="B6" s="141"/>
      <c r="C6" s="139" t="s">
        <v>78</v>
      </c>
      <c r="D6" s="138">
        <v>1</v>
      </c>
      <c r="E6" s="138" t="s">
        <v>1</v>
      </c>
      <c r="F6" s="140">
        <v>0</v>
      </c>
      <c r="G6" s="220"/>
      <c r="H6" s="221"/>
      <c r="I6" s="138"/>
      <c r="J6" s="140"/>
      <c r="K6" s="139" t="s">
        <v>81</v>
      </c>
      <c r="L6" s="138">
        <v>1</v>
      </c>
      <c r="M6" s="138" t="s">
        <v>1</v>
      </c>
      <c r="N6" s="140">
        <v>1</v>
      </c>
      <c r="O6" s="139" t="s">
        <v>81</v>
      </c>
      <c r="P6" s="138">
        <v>2</v>
      </c>
      <c r="Q6" s="138" t="s">
        <v>1</v>
      </c>
      <c r="R6" s="140">
        <v>2</v>
      </c>
      <c r="S6" s="139" t="s">
        <v>80</v>
      </c>
      <c r="T6" s="138">
        <v>0</v>
      </c>
      <c r="U6" s="138" t="s">
        <v>1</v>
      </c>
      <c r="V6" s="140">
        <v>1</v>
      </c>
      <c r="W6" s="136">
        <f>COUNTIF(C6:V7,"○")*3+COUNTIF(C6:V7,"△")</f>
        <v>5</v>
      </c>
      <c r="X6" s="135">
        <f>D6+H6+L6+P6+T6+D7+H7+L7+P7+T7</f>
        <v>4</v>
      </c>
      <c r="Y6" s="134">
        <f>-(F6+J6+N6+R6+V6+F7+J7+N7+R7+V7)</f>
        <v>-4</v>
      </c>
      <c r="Z6" s="134">
        <f>X6+Y6</f>
        <v>0</v>
      </c>
      <c r="AA6" s="133">
        <f>RANK(W6,$W$4:$W$13,0)</f>
        <v>3</v>
      </c>
      <c r="AB6" s="178"/>
      <c r="AC6" s="132"/>
    </row>
    <row r="7" spans="1:29" ht="15.75">
      <c r="A7" s="117"/>
      <c r="B7" s="154"/>
      <c r="C7" s="151">
        <f aca="true" t="shared" si="4" ref="C7:C13">IF(D7="","",IF(D7=F7,"△",IF(D7&gt;F7,"○","●")))</f>
      </c>
      <c r="D7" s="150"/>
      <c r="E7" s="149" t="s">
        <v>1</v>
      </c>
      <c r="F7" s="152"/>
      <c r="G7" s="151">
        <f t="shared" si="0"/>
      </c>
      <c r="H7" s="150"/>
      <c r="I7" s="222"/>
      <c r="J7" s="223"/>
      <c r="K7" s="151">
        <f t="shared" si="1"/>
      </c>
      <c r="L7" s="150"/>
      <c r="M7" s="149" t="s">
        <v>1</v>
      </c>
      <c r="N7" s="152"/>
      <c r="O7" s="151">
        <f t="shared" si="2"/>
      </c>
      <c r="P7" s="150"/>
      <c r="Q7" s="149" t="s">
        <v>1</v>
      </c>
      <c r="R7" s="152"/>
      <c r="S7" s="151">
        <f t="shared" si="3"/>
      </c>
      <c r="T7" s="150"/>
      <c r="U7" s="149" t="s">
        <v>1</v>
      </c>
      <c r="V7" s="152"/>
      <c r="W7" s="147"/>
      <c r="X7" s="146"/>
      <c r="Y7" s="145"/>
      <c r="Z7" s="145"/>
      <c r="AA7" s="143"/>
      <c r="AB7" s="179"/>
      <c r="AC7" s="191"/>
    </row>
    <row r="8" spans="1:29" ht="15.75">
      <c r="A8" s="111" t="s">
        <v>75</v>
      </c>
      <c r="B8" s="141"/>
      <c r="C8" s="139" t="s">
        <v>80</v>
      </c>
      <c r="D8" s="138">
        <v>0</v>
      </c>
      <c r="E8" s="138" t="s">
        <v>1</v>
      </c>
      <c r="F8" s="140">
        <v>3</v>
      </c>
      <c r="G8" s="139" t="s">
        <v>81</v>
      </c>
      <c r="H8" s="138">
        <v>1</v>
      </c>
      <c r="I8" s="138" t="s">
        <v>1</v>
      </c>
      <c r="J8" s="140">
        <v>1</v>
      </c>
      <c r="K8" s="220"/>
      <c r="L8" s="221"/>
      <c r="M8" s="138"/>
      <c r="N8" s="140"/>
      <c r="O8" s="139" t="s">
        <v>78</v>
      </c>
      <c r="P8" s="138">
        <v>8</v>
      </c>
      <c r="Q8" s="138" t="s">
        <v>1</v>
      </c>
      <c r="R8" s="140">
        <v>2</v>
      </c>
      <c r="S8" s="139" t="s">
        <v>80</v>
      </c>
      <c r="T8" s="138">
        <v>0</v>
      </c>
      <c r="U8" s="138" t="s">
        <v>1</v>
      </c>
      <c r="V8" s="140">
        <v>4</v>
      </c>
      <c r="W8" s="136">
        <f>COUNTIF(C8:V9,"○")*3+COUNTIF(C8:V9,"△")</f>
        <v>4</v>
      </c>
      <c r="X8" s="135">
        <f>D8+H8+L8+P8+T8+D9+H9+L9+P9+T9</f>
        <v>9</v>
      </c>
      <c r="Y8" s="134">
        <f>-(F8+J8+N8+R8+V8+F9+J9+N9+R9+V9)</f>
        <v>-10</v>
      </c>
      <c r="Z8" s="134">
        <f>X8+Y8</f>
        <v>-1</v>
      </c>
      <c r="AA8" s="133">
        <f>RANK(W8,$W$4:$W$13,0)</f>
        <v>4</v>
      </c>
      <c r="AB8" s="178"/>
      <c r="AC8" s="132"/>
    </row>
    <row r="9" spans="1:29" ht="15.75">
      <c r="A9" s="117"/>
      <c r="B9" s="154"/>
      <c r="C9" s="151">
        <f t="shared" si="4"/>
      </c>
      <c r="D9" s="150"/>
      <c r="E9" s="149" t="s">
        <v>1</v>
      </c>
      <c r="F9" s="152"/>
      <c r="G9" s="151">
        <f t="shared" si="0"/>
      </c>
      <c r="H9" s="150"/>
      <c r="I9" s="149" t="s">
        <v>1</v>
      </c>
      <c r="J9" s="152"/>
      <c r="K9" s="151">
        <f t="shared" si="1"/>
      </c>
      <c r="L9" s="150"/>
      <c r="M9" s="222"/>
      <c r="N9" s="223"/>
      <c r="O9" s="151">
        <f t="shared" si="2"/>
      </c>
      <c r="P9" s="150"/>
      <c r="Q9" s="149" t="s">
        <v>1</v>
      </c>
      <c r="R9" s="152"/>
      <c r="S9" s="151">
        <f t="shared" si="3"/>
      </c>
      <c r="T9" s="150"/>
      <c r="U9" s="149" t="s">
        <v>1</v>
      </c>
      <c r="V9" s="152"/>
      <c r="W9" s="147"/>
      <c r="X9" s="146"/>
      <c r="Y9" s="145"/>
      <c r="Z9" s="145"/>
      <c r="AA9" s="143"/>
      <c r="AB9" s="179"/>
      <c r="AC9" s="191"/>
    </row>
    <row r="10" spans="1:29" ht="15.75">
      <c r="A10" s="111" t="s">
        <v>76</v>
      </c>
      <c r="B10" s="141"/>
      <c r="C10" s="139" t="s">
        <v>80</v>
      </c>
      <c r="D10" s="138">
        <v>5</v>
      </c>
      <c r="E10" s="138" t="s">
        <v>1</v>
      </c>
      <c r="F10" s="140">
        <v>0</v>
      </c>
      <c r="G10" s="139" t="s">
        <v>81</v>
      </c>
      <c r="H10" s="138">
        <v>2</v>
      </c>
      <c r="I10" s="138" t="s">
        <v>1</v>
      </c>
      <c r="J10" s="140">
        <v>2</v>
      </c>
      <c r="K10" s="139" t="s">
        <v>80</v>
      </c>
      <c r="L10" s="138">
        <v>2</v>
      </c>
      <c r="M10" s="138" t="s">
        <v>1</v>
      </c>
      <c r="N10" s="140">
        <v>8</v>
      </c>
      <c r="O10" s="220"/>
      <c r="P10" s="221"/>
      <c r="Q10" s="138"/>
      <c r="R10" s="140"/>
      <c r="S10" s="139" t="s">
        <v>80</v>
      </c>
      <c r="T10" s="138">
        <v>15</v>
      </c>
      <c r="U10" s="138" t="s">
        <v>1</v>
      </c>
      <c r="V10" s="140">
        <v>0</v>
      </c>
      <c r="W10" s="136">
        <f>COUNTIF(C10:V11,"○")*3+COUNTIF(C10:V11,"△")</f>
        <v>1</v>
      </c>
      <c r="X10" s="135">
        <f>D10+H10+L10+P10+T10+D11+H11+L11+P11+T11</f>
        <v>24</v>
      </c>
      <c r="Y10" s="134">
        <f>-(F10+J10+N10+R10+V10+F11+J11+N11+R11+V11)</f>
        <v>-10</v>
      </c>
      <c r="Z10" s="134">
        <f>X10+Y10</f>
        <v>14</v>
      </c>
      <c r="AA10" s="133">
        <f>RANK(W10,$W$4:$W$13,0)</f>
        <v>5</v>
      </c>
      <c r="AB10" s="178"/>
      <c r="AC10" s="132"/>
    </row>
    <row r="11" spans="1:29" ht="15.75">
      <c r="A11" s="117"/>
      <c r="B11" s="154"/>
      <c r="C11" s="151">
        <f t="shared" si="4"/>
      </c>
      <c r="D11" s="150"/>
      <c r="E11" s="149" t="s">
        <v>1</v>
      </c>
      <c r="F11" s="152"/>
      <c r="G11" s="151">
        <f t="shared" si="0"/>
      </c>
      <c r="H11" s="150"/>
      <c r="I11" s="149" t="s">
        <v>1</v>
      </c>
      <c r="J11" s="152"/>
      <c r="K11" s="151">
        <f t="shared" si="1"/>
      </c>
      <c r="L11" s="150"/>
      <c r="M11" s="149" t="s">
        <v>1</v>
      </c>
      <c r="N11" s="152"/>
      <c r="O11" s="151">
        <f t="shared" si="2"/>
      </c>
      <c r="P11" s="150"/>
      <c r="Q11" s="222"/>
      <c r="R11" s="223"/>
      <c r="S11" s="151">
        <f t="shared" si="3"/>
      </c>
      <c r="T11" s="150"/>
      <c r="U11" s="149" t="s">
        <v>1</v>
      </c>
      <c r="V11" s="152"/>
      <c r="W11" s="147"/>
      <c r="X11" s="146"/>
      <c r="Y11" s="145"/>
      <c r="Z11" s="145"/>
      <c r="AA11" s="143"/>
      <c r="AB11" s="179"/>
      <c r="AC11" s="191"/>
    </row>
    <row r="12" spans="1:29" ht="15.75">
      <c r="A12" s="111" t="s">
        <v>77</v>
      </c>
      <c r="B12" s="141"/>
      <c r="C12" s="139" t="s">
        <v>78</v>
      </c>
      <c r="D12" s="138">
        <v>3</v>
      </c>
      <c r="E12" s="138" t="s">
        <v>1</v>
      </c>
      <c r="F12" s="140">
        <v>1</v>
      </c>
      <c r="G12" s="139" t="s">
        <v>78</v>
      </c>
      <c r="H12" s="138">
        <v>1</v>
      </c>
      <c r="I12" s="138" t="s">
        <v>1</v>
      </c>
      <c r="J12" s="140">
        <v>0</v>
      </c>
      <c r="K12" s="139" t="s">
        <v>78</v>
      </c>
      <c r="L12" s="138">
        <v>4</v>
      </c>
      <c r="M12" s="138" t="s">
        <v>1</v>
      </c>
      <c r="N12" s="140">
        <v>0</v>
      </c>
      <c r="O12" s="139" t="s">
        <v>78</v>
      </c>
      <c r="P12" s="138">
        <v>15</v>
      </c>
      <c r="Q12" s="138" t="s">
        <v>1</v>
      </c>
      <c r="R12" s="140">
        <v>0</v>
      </c>
      <c r="S12" s="220"/>
      <c r="T12" s="221"/>
      <c r="U12" s="138"/>
      <c r="V12" s="140"/>
      <c r="W12" s="136">
        <f>COUNTIF(C12:V13,"○")*3+COUNTIF(C12:V13,"△")</f>
        <v>12</v>
      </c>
      <c r="X12" s="135">
        <f>D12+H12+L12+P12+T12+D13+H13+L13+P13+T13</f>
        <v>23</v>
      </c>
      <c r="Y12" s="134">
        <f>-(F12+J12+N12+R12+V12+F13+J13+N13+R13+V13)</f>
        <v>-1</v>
      </c>
      <c r="Z12" s="134">
        <f>X12+Y12</f>
        <v>22</v>
      </c>
      <c r="AA12" s="133">
        <f>RANK(W12,$W$4:$W$13,0)</f>
        <v>1</v>
      </c>
      <c r="AB12" s="178"/>
      <c r="AC12" s="132"/>
    </row>
    <row r="13" spans="1:29" ht="16.5" thickBot="1">
      <c r="A13" s="113"/>
      <c r="B13" s="131"/>
      <c r="C13" s="130">
        <f t="shared" si="4"/>
      </c>
      <c r="D13" s="129"/>
      <c r="E13" s="128" t="s">
        <v>1</v>
      </c>
      <c r="F13" s="128"/>
      <c r="G13" s="130">
        <f t="shared" si="0"/>
      </c>
      <c r="H13" s="129"/>
      <c r="I13" s="128" t="s">
        <v>1</v>
      </c>
      <c r="J13" s="128"/>
      <c r="K13" s="130">
        <f t="shared" si="1"/>
      </c>
      <c r="L13" s="129"/>
      <c r="M13" s="128" t="s">
        <v>1</v>
      </c>
      <c r="N13" s="128"/>
      <c r="O13" s="130">
        <f t="shared" si="2"/>
      </c>
      <c r="P13" s="129"/>
      <c r="Q13" s="128" t="s">
        <v>1</v>
      </c>
      <c r="R13" s="128"/>
      <c r="S13" s="130">
        <f t="shared" si="3"/>
      </c>
      <c r="T13" s="129"/>
      <c r="U13" s="224"/>
      <c r="V13" s="225"/>
      <c r="W13" s="126"/>
      <c r="X13" s="125"/>
      <c r="Y13" s="124"/>
      <c r="Z13" s="124"/>
      <c r="AA13" s="123"/>
      <c r="AB13" s="177"/>
      <c r="AC13" s="226"/>
    </row>
  </sheetData>
  <sheetProtection/>
  <mergeCells count="58">
    <mergeCell ref="AC12:AC13"/>
    <mergeCell ref="U13:V13"/>
    <mergeCell ref="AA10:AA11"/>
    <mergeCell ref="AC10:AC11"/>
    <mergeCell ref="Q11:R11"/>
    <mergeCell ref="A12:B13"/>
    <mergeCell ref="S12:T12"/>
    <mergeCell ref="W12:W13"/>
    <mergeCell ref="X12:X13"/>
    <mergeCell ref="Y12:Y13"/>
    <mergeCell ref="Z12:Z13"/>
    <mergeCell ref="AA12:AA13"/>
    <mergeCell ref="Z8:Z9"/>
    <mergeCell ref="AA8:AA9"/>
    <mergeCell ref="AC8:AC9"/>
    <mergeCell ref="M9:N9"/>
    <mergeCell ref="A10:B11"/>
    <mergeCell ref="O10:P10"/>
    <mergeCell ref="W10:W11"/>
    <mergeCell ref="X10:X11"/>
    <mergeCell ref="Y10:Y11"/>
    <mergeCell ref="Z10:Z11"/>
    <mergeCell ref="I7:J7"/>
    <mergeCell ref="A8:B9"/>
    <mergeCell ref="K8:L8"/>
    <mergeCell ref="W8:W9"/>
    <mergeCell ref="X8:X9"/>
    <mergeCell ref="Y8:Y9"/>
    <mergeCell ref="AC4:AC5"/>
    <mergeCell ref="E5:F5"/>
    <mergeCell ref="A6:B7"/>
    <mergeCell ref="G6:H6"/>
    <mergeCell ref="W6:W7"/>
    <mergeCell ref="X6:X7"/>
    <mergeCell ref="Y6:Y7"/>
    <mergeCell ref="Z6:Z7"/>
    <mergeCell ref="AA6:AA7"/>
    <mergeCell ref="AC6:AC7"/>
    <mergeCell ref="AA2:AA3"/>
    <mergeCell ref="AB2:AB3"/>
    <mergeCell ref="AC2:AC3"/>
    <mergeCell ref="A4:B5"/>
    <mergeCell ref="C4:D4"/>
    <mergeCell ref="W4:W5"/>
    <mergeCell ref="X4:X5"/>
    <mergeCell ref="Y4:Y5"/>
    <mergeCell ref="Z4:Z5"/>
    <mergeCell ref="AA4:AA5"/>
    <mergeCell ref="A1:AC1"/>
    <mergeCell ref="C2:F3"/>
    <mergeCell ref="G2:J3"/>
    <mergeCell ref="K2:N3"/>
    <mergeCell ref="O2:R3"/>
    <mergeCell ref="S2:V3"/>
    <mergeCell ref="W2:W3"/>
    <mergeCell ref="X2:X3"/>
    <mergeCell ref="Y2:Y3"/>
    <mergeCell ref="Z2:Z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A1" sqref="A1:AC13"/>
    </sheetView>
  </sheetViews>
  <sheetFormatPr defaultColWidth="9.140625" defaultRowHeight="15"/>
  <sheetData>
    <row r="1" spans="1:29" ht="42" thickBot="1">
      <c r="A1" s="214" t="s">
        <v>84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</row>
    <row r="2" spans="1:29" ht="12.75">
      <c r="A2" s="19"/>
      <c r="B2" s="215" t="s">
        <v>12</v>
      </c>
      <c r="C2" s="173" t="s">
        <v>85</v>
      </c>
      <c r="D2" s="172"/>
      <c r="E2" s="172"/>
      <c r="F2" s="174"/>
      <c r="G2" s="173" t="s">
        <v>86</v>
      </c>
      <c r="H2" s="172"/>
      <c r="I2" s="172"/>
      <c r="J2" s="172"/>
      <c r="K2" s="173" t="s">
        <v>87</v>
      </c>
      <c r="L2" s="172"/>
      <c r="M2" s="172"/>
      <c r="N2" s="172"/>
      <c r="O2" s="173" t="s">
        <v>88</v>
      </c>
      <c r="P2" s="172"/>
      <c r="Q2" s="172"/>
      <c r="R2" s="172"/>
      <c r="S2" s="173" t="s">
        <v>89</v>
      </c>
      <c r="T2" s="172"/>
      <c r="U2" s="172"/>
      <c r="V2" s="172"/>
      <c r="W2" s="216" t="s">
        <v>11</v>
      </c>
      <c r="X2" s="168" t="s">
        <v>0</v>
      </c>
      <c r="Y2" s="168" t="s">
        <v>10</v>
      </c>
      <c r="Z2" s="168" t="s">
        <v>9</v>
      </c>
      <c r="AA2" s="168" t="s">
        <v>8</v>
      </c>
      <c r="AB2" s="168" t="s">
        <v>7</v>
      </c>
      <c r="AC2" s="167" t="s">
        <v>6</v>
      </c>
    </row>
    <row r="3" spans="1:29" ht="12.75">
      <c r="A3" s="217" t="s">
        <v>5</v>
      </c>
      <c r="B3" s="166"/>
      <c r="C3" s="164"/>
      <c r="D3" s="163"/>
      <c r="E3" s="163"/>
      <c r="F3" s="165"/>
      <c r="G3" s="164"/>
      <c r="H3" s="163"/>
      <c r="I3" s="163"/>
      <c r="J3" s="163"/>
      <c r="K3" s="164"/>
      <c r="L3" s="163"/>
      <c r="M3" s="163"/>
      <c r="N3" s="163"/>
      <c r="O3" s="164"/>
      <c r="P3" s="163"/>
      <c r="Q3" s="163"/>
      <c r="R3" s="163"/>
      <c r="S3" s="164"/>
      <c r="T3" s="163"/>
      <c r="U3" s="163"/>
      <c r="V3" s="163"/>
      <c r="W3" s="218"/>
      <c r="X3" s="158"/>
      <c r="Y3" s="158"/>
      <c r="Z3" s="158"/>
      <c r="AA3" s="158"/>
      <c r="AB3" s="158"/>
      <c r="AC3" s="219"/>
    </row>
    <row r="4" spans="1:29" ht="15.75">
      <c r="A4" s="111" t="s">
        <v>85</v>
      </c>
      <c r="B4" s="141"/>
      <c r="C4" s="220"/>
      <c r="D4" s="221"/>
      <c r="E4" s="138"/>
      <c r="F4" s="140"/>
      <c r="G4" s="139" t="str">
        <f aca="true" t="shared" si="0" ref="G4:G13">IF(H4="","",IF(H4=J4,"△",IF(H4&gt;J4,"○","●")))</f>
        <v>●</v>
      </c>
      <c r="H4" s="138">
        <v>0</v>
      </c>
      <c r="I4" s="138" t="s">
        <v>1</v>
      </c>
      <c r="J4" s="140">
        <v>3</v>
      </c>
      <c r="K4" s="139" t="str">
        <f aca="true" t="shared" si="1" ref="K4:K13">IF(L4="","",IF(L4=N4,"△",IF(L4&gt;N4,"○","●")))</f>
        <v>●</v>
      </c>
      <c r="L4" s="138">
        <v>1</v>
      </c>
      <c r="M4" s="138" t="s">
        <v>1</v>
      </c>
      <c r="N4" s="140">
        <v>3</v>
      </c>
      <c r="O4" s="139" t="str">
        <f aca="true" t="shared" si="2" ref="O4:O13">IF(P4="","",IF(P4=R4,"△",IF(P4&gt;R4,"○","●")))</f>
        <v>○</v>
      </c>
      <c r="P4" s="138">
        <v>3</v>
      </c>
      <c r="Q4" s="138" t="s">
        <v>1</v>
      </c>
      <c r="R4" s="140">
        <v>2</v>
      </c>
      <c r="S4" s="139" t="str">
        <f aca="true" t="shared" si="3" ref="S4:S13">IF(T4="","",IF(T4=V4,"△",IF(T4&gt;V4,"○","●")))</f>
        <v>●</v>
      </c>
      <c r="T4" s="138">
        <v>0</v>
      </c>
      <c r="U4" s="138" t="s">
        <v>1</v>
      </c>
      <c r="V4" s="140">
        <v>3</v>
      </c>
      <c r="W4" s="136">
        <f>COUNTIF(C4:V5,"○")*3+COUNTIF(C4:V5,"△")</f>
        <v>3</v>
      </c>
      <c r="X4" s="135">
        <f>D4+H4+L4+P4+T4+D5+H5+L5+P5+T5</f>
        <v>4</v>
      </c>
      <c r="Y4" s="134">
        <f>-(F4+J4+N4+R4+V4+F5+J5+N5+R5+V5)</f>
        <v>-11</v>
      </c>
      <c r="Z4" s="134">
        <f>X4+Y4</f>
        <v>-7</v>
      </c>
      <c r="AA4" s="133">
        <f>RANK(W4,$W$4:$W$13,0)</f>
        <v>4</v>
      </c>
      <c r="AB4" s="227">
        <v>5</v>
      </c>
      <c r="AC4" s="132"/>
    </row>
    <row r="5" spans="1:29" ht="15.75">
      <c r="A5" s="117"/>
      <c r="B5" s="154"/>
      <c r="C5" s="156"/>
      <c r="D5" s="150"/>
      <c r="E5" s="222"/>
      <c r="F5" s="223"/>
      <c r="G5" s="151">
        <f t="shared" si="0"/>
      </c>
      <c r="H5" s="150"/>
      <c r="I5" s="149" t="s">
        <v>1</v>
      </c>
      <c r="J5" s="152"/>
      <c r="K5" s="151">
        <f t="shared" si="1"/>
      </c>
      <c r="L5" s="150"/>
      <c r="M5" s="149" t="s">
        <v>1</v>
      </c>
      <c r="N5" s="152"/>
      <c r="O5" s="151">
        <f t="shared" si="2"/>
      </c>
      <c r="P5" s="150"/>
      <c r="Q5" s="149" t="s">
        <v>1</v>
      </c>
      <c r="R5" s="152"/>
      <c r="S5" s="151">
        <f t="shared" si="3"/>
      </c>
      <c r="T5" s="150"/>
      <c r="U5" s="149" t="s">
        <v>1</v>
      </c>
      <c r="V5" s="152"/>
      <c r="W5" s="147"/>
      <c r="X5" s="146"/>
      <c r="Y5" s="145"/>
      <c r="Z5" s="145"/>
      <c r="AA5" s="143"/>
      <c r="AB5" s="228"/>
      <c r="AC5" s="191"/>
    </row>
    <row r="6" spans="1:29" ht="15.75">
      <c r="A6" s="111" t="s">
        <v>86</v>
      </c>
      <c r="B6" s="141"/>
      <c r="C6" s="139" t="str">
        <f aca="true" t="shared" si="4" ref="C6:C13">IF(D6="","",IF(D6=F6,"△",IF(D6&gt;F6,"○","●")))</f>
        <v>○</v>
      </c>
      <c r="D6" s="138">
        <v>3</v>
      </c>
      <c r="E6" s="138" t="s">
        <v>1</v>
      </c>
      <c r="F6" s="140">
        <v>0</v>
      </c>
      <c r="G6" s="220"/>
      <c r="H6" s="221"/>
      <c r="I6" s="138"/>
      <c r="J6" s="140"/>
      <c r="K6" s="139" t="str">
        <f t="shared" si="1"/>
        <v>●</v>
      </c>
      <c r="L6" s="138">
        <v>0</v>
      </c>
      <c r="M6" s="138" t="s">
        <v>1</v>
      </c>
      <c r="N6" s="140">
        <v>3</v>
      </c>
      <c r="O6" s="139" t="str">
        <f t="shared" si="2"/>
        <v>●</v>
      </c>
      <c r="P6" s="138">
        <v>2</v>
      </c>
      <c r="Q6" s="138" t="s">
        <v>1</v>
      </c>
      <c r="R6" s="140">
        <v>4</v>
      </c>
      <c r="S6" s="139" t="str">
        <f t="shared" si="3"/>
        <v>●</v>
      </c>
      <c r="T6" s="138">
        <v>1</v>
      </c>
      <c r="U6" s="138" t="s">
        <v>1</v>
      </c>
      <c r="V6" s="140">
        <v>3</v>
      </c>
      <c r="W6" s="136">
        <f>COUNTIF(C6:V7,"○")*3+COUNTIF(C6:V7,"△")</f>
        <v>3</v>
      </c>
      <c r="X6" s="135">
        <f>D6+H6+L6+P6+T6+D7+H7+L7+P7+T7</f>
        <v>6</v>
      </c>
      <c r="Y6" s="134">
        <f>-(F6+J6+N6+R6+V6+F7+J7+N7+R7+V7)</f>
        <v>-10</v>
      </c>
      <c r="Z6" s="134">
        <f>X6+Y6</f>
        <v>-4</v>
      </c>
      <c r="AA6" s="133">
        <f>RANK(W6,$W$4:$W$13,0)</f>
        <v>4</v>
      </c>
      <c r="AB6" s="227">
        <v>4</v>
      </c>
      <c r="AC6" s="132" t="s">
        <v>90</v>
      </c>
    </row>
    <row r="7" spans="1:29" ht="15.75">
      <c r="A7" s="117"/>
      <c r="B7" s="154"/>
      <c r="C7" s="151">
        <f t="shared" si="4"/>
      </c>
      <c r="D7" s="150"/>
      <c r="E7" s="149" t="s">
        <v>1</v>
      </c>
      <c r="F7" s="152"/>
      <c r="G7" s="151">
        <f t="shared" si="0"/>
      </c>
      <c r="H7" s="150"/>
      <c r="I7" s="222"/>
      <c r="J7" s="223"/>
      <c r="K7" s="151">
        <f t="shared" si="1"/>
      </c>
      <c r="L7" s="150"/>
      <c r="M7" s="149" t="s">
        <v>1</v>
      </c>
      <c r="N7" s="152"/>
      <c r="O7" s="151">
        <f t="shared" si="2"/>
      </c>
      <c r="P7" s="150"/>
      <c r="Q7" s="149" t="s">
        <v>1</v>
      </c>
      <c r="R7" s="152"/>
      <c r="S7" s="151">
        <f t="shared" si="3"/>
      </c>
      <c r="T7" s="150"/>
      <c r="U7" s="149" t="s">
        <v>1</v>
      </c>
      <c r="V7" s="152"/>
      <c r="W7" s="147"/>
      <c r="X7" s="146"/>
      <c r="Y7" s="145"/>
      <c r="Z7" s="145"/>
      <c r="AA7" s="143"/>
      <c r="AB7" s="228"/>
      <c r="AC7" s="191"/>
    </row>
    <row r="8" spans="1:29" ht="15.75">
      <c r="A8" s="111" t="s">
        <v>87</v>
      </c>
      <c r="B8" s="141"/>
      <c r="C8" s="139" t="str">
        <f t="shared" si="4"/>
        <v>○</v>
      </c>
      <c r="D8" s="138">
        <v>3</v>
      </c>
      <c r="E8" s="138" t="s">
        <v>1</v>
      </c>
      <c r="F8" s="140">
        <v>1</v>
      </c>
      <c r="G8" s="139" t="str">
        <f t="shared" si="0"/>
        <v>○</v>
      </c>
      <c r="H8" s="138">
        <v>3</v>
      </c>
      <c r="I8" s="138" t="s">
        <v>1</v>
      </c>
      <c r="J8" s="140">
        <v>0</v>
      </c>
      <c r="K8" s="220"/>
      <c r="L8" s="221"/>
      <c r="M8" s="138"/>
      <c r="N8" s="140"/>
      <c r="O8" s="139" t="str">
        <f t="shared" si="2"/>
        <v>○</v>
      </c>
      <c r="P8" s="138">
        <v>5</v>
      </c>
      <c r="Q8" s="138" t="s">
        <v>1</v>
      </c>
      <c r="R8" s="140">
        <v>1</v>
      </c>
      <c r="S8" s="139" t="str">
        <f t="shared" si="3"/>
        <v>○</v>
      </c>
      <c r="T8" s="138">
        <v>7</v>
      </c>
      <c r="U8" s="138" t="s">
        <v>1</v>
      </c>
      <c r="V8" s="140">
        <v>1</v>
      </c>
      <c r="W8" s="136">
        <f>COUNTIF(C8:V9,"○")*3+COUNTIF(C8:V9,"△")</f>
        <v>12</v>
      </c>
      <c r="X8" s="135">
        <f>D8+H8+L8+P8+T8+D9+H9+L9+P9+T9</f>
        <v>18</v>
      </c>
      <c r="Y8" s="134">
        <f>-(F8+J8+N8+R8+V8+F9+J9+N9+R9+V9)</f>
        <v>-3</v>
      </c>
      <c r="Z8" s="134">
        <f>X8+Y8</f>
        <v>15</v>
      </c>
      <c r="AA8" s="133">
        <f>RANK(W8,$W$4:$W$13,0)</f>
        <v>1</v>
      </c>
      <c r="AB8" s="227">
        <v>1</v>
      </c>
      <c r="AC8" s="132"/>
    </row>
    <row r="9" spans="1:29" ht="15.75">
      <c r="A9" s="117"/>
      <c r="B9" s="154"/>
      <c r="C9" s="151">
        <f t="shared" si="4"/>
      </c>
      <c r="D9" s="150"/>
      <c r="E9" s="149" t="s">
        <v>1</v>
      </c>
      <c r="F9" s="152"/>
      <c r="G9" s="151">
        <f t="shared" si="0"/>
      </c>
      <c r="H9" s="150"/>
      <c r="I9" s="149" t="s">
        <v>1</v>
      </c>
      <c r="J9" s="152"/>
      <c r="K9" s="151">
        <f t="shared" si="1"/>
      </c>
      <c r="L9" s="150"/>
      <c r="M9" s="222"/>
      <c r="N9" s="223"/>
      <c r="O9" s="151">
        <f t="shared" si="2"/>
      </c>
      <c r="P9" s="150"/>
      <c r="Q9" s="149" t="s">
        <v>1</v>
      </c>
      <c r="R9" s="152"/>
      <c r="S9" s="151">
        <f t="shared" si="3"/>
      </c>
      <c r="T9" s="150"/>
      <c r="U9" s="149" t="s">
        <v>1</v>
      </c>
      <c r="V9" s="152"/>
      <c r="W9" s="147"/>
      <c r="X9" s="146"/>
      <c r="Y9" s="145"/>
      <c r="Z9" s="145"/>
      <c r="AA9" s="143"/>
      <c r="AB9" s="228"/>
      <c r="AC9" s="191"/>
    </row>
    <row r="10" spans="1:29" ht="15.75">
      <c r="A10" s="111" t="s">
        <v>88</v>
      </c>
      <c r="B10" s="141"/>
      <c r="C10" s="139" t="str">
        <f t="shared" si="4"/>
        <v>●</v>
      </c>
      <c r="D10" s="138">
        <v>2</v>
      </c>
      <c r="E10" s="138" t="s">
        <v>1</v>
      </c>
      <c r="F10" s="140">
        <v>3</v>
      </c>
      <c r="G10" s="139" t="str">
        <f t="shared" si="0"/>
        <v>○</v>
      </c>
      <c r="H10" s="138">
        <v>4</v>
      </c>
      <c r="I10" s="138" t="s">
        <v>1</v>
      </c>
      <c r="J10" s="140">
        <v>2</v>
      </c>
      <c r="K10" s="139" t="str">
        <f t="shared" si="1"/>
        <v>●</v>
      </c>
      <c r="L10" s="138">
        <v>1</v>
      </c>
      <c r="M10" s="138" t="s">
        <v>1</v>
      </c>
      <c r="N10" s="140">
        <v>5</v>
      </c>
      <c r="O10" s="220"/>
      <c r="P10" s="221"/>
      <c r="Q10" s="138"/>
      <c r="R10" s="140"/>
      <c r="S10" s="139" t="str">
        <f t="shared" si="3"/>
        <v>○</v>
      </c>
      <c r="T10" s="138">
        <v>10</v>
      </c>
      <c r="U10" s="138" t="s">
        <v>1</v>
      </c>
      <c r="V10" s="140">
        <v>0</v>
      </c>
      <c r="W10" s="136">
        <f>COUNTIF(C10:V11,"○")*3+COUNTIF(C10:V11,"△")</f>
        <v>6</v>
      </c>
      <c r="X10" s="135">
        <f>D10+H10+L10+P10+T10+D11+H11+L11+P11+T11</f>
        <v>17</v>
      </c>
      <c r="Y10" s="134">
        <f>-(F10+J10+N10+R10+V10+F11+J11+N11+R11+V11)</f>
        <v>-10</v>
      </c>
      <c r="Z10" s="134">
        <f>X10+Y10</f>
        <v>7</v>
      </c>
      <c r="AA10" s="133">
        <f>RANK(W10,$W$4:$W$13,0)</f>
        <v>2</v>
      </c>
      <c r="AB10" s="227">
        <v>2</v>
      </c>
      <c r="AC10" s="132"/>
    </row>
    <row r="11" spans="1:29" ht="15.75">
      <c r="A11" s="117"/>
      <c r="B11" s="154"/>
      <c r="C11" s="151">
        <f t="shared" si="4"/>
      </c>
      <c r="D11" s="150"/>
      <c r="E11" s="149" t="s">
        <v>1</v>
      </c>
      <c r="F11" s="152"/>
      <c r="G11" s="151">
        <f t="shared" si="0"/>
      </c>
      <c r="H11" s="150"/>
      <c r="I11" s="149" t="s">
        <v>1</v>
      </c>
      <c r="J11" s="152"/>
      <c r="K11" s="151">
        <f t="shared" si="1"/>
      </c>
      <c r="L11" s="150"/>
      <c r="M11" s="149" t="s">
        <v>1</v>
      </c>
      <c r="N11" s="152"/>
      <c r="O11" s="151">
        <f t="shared" si="2"/>
      </c>
      <c r="P11" s="150"/>
      <c r="Q11" s="222"/>
      <c r="R11" s="223"/>
      <c r="S11" s="151">
        <f t="shared" si="3"/>
      </c>
      <c r="T11" s="150"/>
      <c r="U11" s="149" t="s">
        <v>1</v>
      </c>
      <c r="V11" s="152"/>
      <c r="W11" s="147"/>
      <c r="X11" s="146"/>
      <c r="Y11" s="145"/>
      <c r="Z11" s="145"/>
      <c r="AA11" s="143"/>
      <c r="AB11" s="228"/>
      <c r="AC11" s="191"/>
    </row>
    <row r="12" spans="1:29" ht="15.75">
      <c r="A12" s="111" t="s">
        <v>89</v>
      </c>
      <c r="B12" s="141"/>
      <c r="C12" s="139" t="str">
        <f t="shared" si="4"/>
        <v>○</v>
      </c>
      <c r="D12" s="138">
        <v>3</v>
      </c>
      <c r="E12" s="138" t="s">
        <v>1</v>
      </c>
      <c r="F12" s="140">
        <v>0</v>
      </c>
      <c r="G12" s="139" t="str">
        <f t="shared" si="0"/>
        <v>○</v>
      </c>
      <c r="H12" s="138">
        <v>3</v>
      </c>
      <c r="I12" s="138" t="s">
        <v>1</v>
      </c>
      <c r="J12" s="140">
        <v>1</v>
      </c>
      <c r="K12" s="139" t="str">
        <f t="shared" si="1"/>
        <v>●</v>
      </c>
      <c r="L12" s="138">
        <v>1</v>
      </c>
      <c r="M12" s="138" t="s">
        <v>1</v>
      </c>
      <c r="N12" s="140">
        <v>7</v>
      </c>
      <c r="O12" s="139" t="str">
        <f t="shared" si="2"/>
        <v>●</v>
      </c>
      <c r="P12" s="138">
        <v>0</v>
      </c>
      <c r="Q12" s="138" t="s">
        <v>1</v>
      </c>
      <c r="R12" s="140">
        <v>10</v>
      </c>
      <c r="S12" s="220"/>
      <c r="T12" s="221"/>
      <c r="U12" s="138"/>
      <c r="V12" s="140"/>
      <c r="W12" s="136">
        <f>COUNTIF(C12:V13,"○")*3+COUNTIF(C12:V13,"△")</f>
        <v>6</v>
      </c>
      <c r="X12" s="135">
        <f>D12+H12+L12+P12+T12+D13+H13+L13+P13+T13</f>
        <v>7</v>
      </c>
      <c r="Y12" s="134">
        <f>-(F12+J12+N12+R12+V12+F13+J13+N13+R13+V13)</f>
        <v>-18</v>
      </c>
      <c r="Z12" s="134">
        <f>X12+Y12</f>
        <v>-11</v>
      </c>
      <c r="AA12" s="133">
        <f>RANK(W12,$W$4:$W$13,0)</f>
        <v>2</v>
      </c>
      <c r="AB12" s="227">
        <v>3</v>
      </c>
      <c r="AC12" s="132"/>
    </row>
    <row r="13" spans="1:29" ht="16.5" thickBot="1">
      <c r="A13" s="113"/>
      <c r="B13" s="131"/>
      <c r="C13" s="130">
        <f t="shared" si="4"/>
      </c>
      <c r="D13" s="129"/>
      <c r="E13" s="128" t="s">
        <v>1</v>
      </c>
      <c r="F13" s="128"/>
      <c r="G13" s="130">
        <f t="shared" si="0"/>
      </c>
      <c r="H13" s="129"/>
      <c r="I13" s="128" t="s">
        <v>1</v>
      </c>
      <c r="J13" s="128"/>
      <c r="K13" s="130">
        <f t="shared" si="1"/>
      </c>
      <c r="L13" s="129"/>
      <c r="M13" s="128" t="s">
        <v>1</v>
      </c>
      <c r="N13" s="128"/>
      <c r="O13" s="130">
        <f t="shared" si="2"/>
      </c>
      <c r="P13" s="129"/>
      <c r="Q13" s="128" t="s">
        <v>1</v>
      </c>
      <c r="R13" s="128"/>
      <c r="S13" s="130">
        <f t="shared" si="3"/>
      </c>
      <c r="T13" s="129"/>
      <c r="U13" s="224"/>
      <c r="V13" s="225"/>
      <c r="W13" s="126"/>
      <c r="X13" s="125"/>
      <c r="Y13" s="124"/>
      <c r="Z13" s="124"/>
      <c r="AA13" s="123"/>
      <c r="AB13" s="229"/>
      <c r="AC13" s="226"/>
    </row>
  </sheetData>
  <sheetProtection/>
  <mergeCells count="63">
    <mergeCell ref="AB12:AB13"/>
    <mergeCell ref="AC12:AC13"/>
    <mergeCell ref="U13:V13"/>
    <mergeCell ref="AB10:AB11"/>
    <mergeCell ref="AC10:AC11"/>
    <mergeCell ref="Q11:R11"/>
    <mergeCell ref="A12:B13"/>
    <mergeCell ref="S12:T12"/>
    <mergeCell ref="W12:W13"/>
    <mergeCell ref="X12:X13"/>
    <mergeCell ref="Y12:Y13"/>
    <mergeCell ref="Z12:Z13"/>
    <mergeCell ref="AA12:AA13"/>
    <mergeCell ref="AB8:AB9"/>
    <mergeCell ref="AC8:AC9"/>
    <mergeCell ref="M9:N9"/>
    <mergeCell ref="A10:B11"/>
    <mergeCell ref="O10:P10"/>
    <mergeCell ref="W10:W11"/>
    <mergeCell ref="X10:X11"/>
    <mergeCell ref="Y10:Y11"/>
    <mergeCell ref="Z10:Z11"/>
    <mergeCell ref="AA10:AA11"/>
    <mergeCell ref="AB6:AB7"/>
    <mergeCell ref="AC6:AC7"/>
    <mergeCell ref="I7:J7"/>
    <mergeCell ref="A8:B9"/>
    <mergeCell ref="K8:L8"/>
    <mergeCell ref="W8:W9"/>
    <mergeCell ref="X8:X9"/>
    <mergeCell ref="Y8:Y9"/>
    <mergeCell ref="Z8:Z9"/>
    <mergeCell ref="AA8:AA9"/>
    <mergeCell ref="AB4:AB5"/>
    <mergeCell ref="AC4:AC5"/>
    <mergeCell ref="E5:F5"/>
    <mergeCell ref="A6:B7"/>
    <mergeCell ref="G6:H6"/>
    <mergeCell ref="W6:W7"/>
    <mergeCell ref="X6:X7"/>
    <mergeCell ref="Y6:Y7"/>
    <mergeCell ref="Z6:Z7"/>
    <mergeCell ref="AA6:AA7"/>
    <mergeCell ref="AA2:AA3"/>
    <mergeCell ref="AB2:AB3"/>
    <mergeCell ref="AC2:AC3"/>
    <mergeCell ref="A4:B5"/>
    <mergeCell ref="C4:D4"/>
    <mergeCell ref="W4:W5"/>
    <mergeCell ref="X4:X5"/>
    <mergeCell ref="Y4:Y5"/>
    <mergeCell ref="Z4:Z5"/>
    <mergeCell ref="AA4:AA5"/>
    <mergeCell ref="A1:AC1"/>
    <mergeCell ref="C2:F3"/>
    <mergeCell ref="G2:J3"/>
    <mergeCell ref="K2:N3"/>
    <mergeCell ref="O2:R3"/>
    <mergeCell ref="S2:V3"/>
    <mergeCell ref="W2:W3"/>
    <mergeCell ref="X2:X3"/>
    <mergeCell ref="Y2:Y3"/>
    <mergeCell ref="Z2:Z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A1" sqref="A1:AC13"/>
    </sheetView>
  </sheetViews>
  <sheetFormatPr defaultColWidth="9.140625" defaultRowHeight="15"/>
  <sheetData>
    <row r="1" spans="1:29" ht="42" thickBot="1">
      <c r="A1" s="214" t="s">
        <v>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</row>
    <row r="2" spans="1:29" ht="12.75">
      <c r="A2" s="19"/>
      <c r="B2" s="215" t="s">
        <v>12</v>
      </c>
      <c r="C2" s="173" t="s">
        <v>85</v>
      </c>
      <c r="D2" s="172"/>
      <c r="E2" s="172"/>
      <c r="F2" s="174"/>
      <c r="G2" s="173" t="s">
        <v>86</v>
      </c>
      <c r="H2" s="172"/>
      <c r="I2" s="172"/>
      <c r="J2" s="172"/>
      <c r="K2" s="173" t="s">
        <v>87</v>
      </c>
      <c r="L2" s="172"/>
      <c r="M2" s="172"/>
      <c r="N2" s="172"/>
      <c r="O2" s="173" t="s">
        <v>88</v>
      </c>
      <c r="P2" s="172"/>
      <c r="Q2" s="172"/>
      <c r="R2" s="172"/>
      <c r="S2" s="173" t="s">
        <v>89</v>
      </c>
      <c r="T2" s="172"/>
      <c r="U2" s="172"/>
      <c r="V2" s="172"/>
      <c r="W2" s="216" t="s">
        <v>11</v>
      </c>
      <c r="X2" s="168" t="s">
        <v>0</v>
      </c>
      <c r="Y2" s="168" t="s">
        <v>10</v>
      </c>
      <c r="Z2" s="168" t="s">
        <v>9</v>
      </c>
      <c r="AA2" s="168" t="s">
        <v>8</v>
      </c>
      <c r="AB2" s="168" t="s">
        <v>7</v>
      </c>
      <c r="AC2" s="167" t="s">
        <v>6</v>
      </c>
    </row>
    <row r="3" spans="1:29" ht="12.75">
      <c r="A3" s="217" t="s">
        <v>5</v>
      </c>
      <c r="B3" s="166"/>
      <c r="C3" s="164"/>
      <c r="D3" s="163"/>
      <c r="E3" s="163"/>
      <c r="F3" s="165"/>
      <c r="G3" s="164"/>
      <c r="H3" s="163"/>
      <c r="I3" s="163"/>
      <c r="J3" s="163"/>
      <c r="K3" s="164"/>
      <c r="L3" s="163"/>
      <c r="M3" s="163"/>
      <c r="N3" s="163"/>
      <c r="O3" s="164"/>
      <c r="P3" s="163"/>
      <c r="Q3" s="163"/>
      <c r="R3" s="163"/>
      <c r="S3" s="164"/>
      <c r="T3" s="163"/>
      <c r="U3" s="163"/>
      <c r="V3" s="163"/>
      <c r="W3" s="218"/>
      <c r="X3" s="158"/>
      <c r="Y3" s="158"/>
      <c r="Z3" s="158"/>
      <c r="AA3" s="158"/>
      <c r="AB3" s="158"/>
      <c r="AC3" s="219"/>
    </row>
    <row r="4" spans="1:29" ht="15.75">
      <c r="A4" s="111" t="s">
        <v>85</v>
      </c>
      <c r="B4" s="141"/>
      <c r="C4" s="220"/>
      <c r="D4" s="221"/>
      <c r="E4" s="138"/>
      <c r="F4" s="140"/>
      <c r="G4" s="139" t="str">
        <f aca="true" t="shared" si="0" ref="G4:G13">IF(H4="","",IF(H4=J4,"△",IF(H4&gt;J4,"○","●")))</f>
        <v>●</v>
      </c>
      <c r="H4" s="138">
        <v>0</v>
      </c>
      <c r="I4" s="138" t="s">
        <v>1</v>
      </c>
      <c r="J4" s="140">
        <v>4</v>
      </c>
      <c r="K4" s="139" t="str">
        <f aca="true" t="shared" si="1" ref="K4:K13">IF(L4="","",IF(L4=N4,"△",IF(L4&gt;N4,"○","●")))</f>
        <v>●</v>
      </c>
      <c r="L4" s="138">
        <v>0</v>
      </c>
      <c r="M4" s="138" t="s">
        <v>1</v>
      </c>
      <c r="N4" s="140">
        <v>5</v>
      </c>
      <c r="O4" s="139" t="str">
        <f aca="true" t="shared" si="2" ref="O4:O13">IF(P4="","",IF(P4=R4,"△",IF(P4&gt;R4,"○","●")))</f>
        <v>○</v>
      </c>
      <c r="P4" s="138">
        <v>5</v>
      </c>
      <c r="Q4" s="138" t="s">
        <v>1</v>
      </c>
      <c r="R4" s="140">
        <v>0</v>
      </c>
      <c r="S4" s="139">
        <f aca="true" t="shared" si="3" ref="S4:S13">IF(T4="","",IF(T4=V4,"△",IF(T4&gt;V4,"○","●")))</f>
      </c>
      <c r="T4" s="138"/>
      <c r="U4" s="138" t="s">
        <v>1</v>
      </c>
      <c r="V4" s="140"/>
      <c r="W4" s="136">
        <f>COUNTIF(C4:V5,"○")*3+COUNTIF(C4:V5,"△")</f>
        <v>3</v>
      </c>
      <c r="X4" s="135">
        <f>D4+H4+L4+P4+T4+D5+H5+L5+P5+T5</f>
        <v>5</v>
      </c>
      <c r="Y4" s="134">
        <f>-(F4+J4+N4+R4+V4+F5+J5+N5+R5+V5)</f>
        <v>-9</v>
      </c>
      <c r="Z4" s="134">
        <f>X4+Y4</f>
        <v>-4</v>
      </c>
      <c r="AA4" s="133">
        <f>RANK(W4,$W$4:$W$13,0)</f>
        <v>4</v>
      </c>
      <c r="AB4" s="178"/>
      <c r="AC4" s="132"/>
    </row>
    <row r="5" spans="1:29" ht="15.75">
      <c r="A5" s="117"/>
      <c r="B5" s="154"/>
      <c r="C5" s="156"/>
      <c r="D5" s="150"/>
      <c r="E5" s="222"/>
      <c r="F5" s="223"/>
      <c r="G5" s="151">
        <f t="shared" si="0"/>
      </c>
      <c r="H5" s="150"/>
      <c r="I5" s="149" t="s">
        <v>1</v>
      </c>
      <c r="J5" s="152"/>
      <c r="K5" s="151">
        <f t="shared" si="1"/>
      </c>
      <c r="L5" s="150"/>
      <c r="M5" s="149" t="s">
        <v>1</v>
      </c>
      <c r="N5" s="152"/>
      <c r="O5" s="151">
        <f t="shared" si="2"/>
      </c>
      <c r="P5" s="150"/>
      <c r="Q5" s="149" t="s">
        <v>1</v>
      </c>
      <c r="R5" s="152"/>
      <c r="S5" s="151">
        <f t="shared" si="3"/>
      </c>
      <c r="T5" s="150"/>
      <c r="U5" s="149" t="s">
        <v>1</v>
      </c>
      <c r="V5" s="152"/>
      <c r="W5" s="147"/>
      <c r="X5" s="146"/>
      <c r="Y5" s="145"/>
      <c r="Z5" s="145"/>
      <c r="AA5" s="143"/>
      <c r="AB5" s="179"/>
      <c r="AC5" s="191"/>
    </row>
    <row r="6" spans="1:29" ht="15.75">
      <c r="A6" s="111" t="s">
        <v>86</v>
      </c>
      <c r="B6" s="141"/>
      <c r="C6" s="139" t="str">
        <f aca="true" t="shared" si="4" ref="C6:C13">IF(D6="","",IF(D6=F6,"△",IF(D6&gt;F6,"○","●")))</f>
        <v>○</v>
      </c>
      <c r="D6" s="138">
        <v>4</v>
      </c>
      <c r="E6" s="138" t="s">
        <v>1</v>
      </c>
      <c r="F6" s="140">
        <v>0</v>
      </c>
      <c r="G6" s="220"/>
      <c r="H6" s="221"/>
      <c r="I6" s="138"/>
      <c r="J6" s="140"/>
      <c r="K6" s="139" t="str">
        <f t="shared" si="1"/>
        <v>○</v>
      </c>
      <c r="L6" s="138">
        <v>2</v>
      </c>
      <c r="M6" s="138" t="s">
        <v>1</v>
      </c>
      <c r="N6" s="140">
        <v>0</v>
      </c>
      <c r="O6" s="139" t="str">
        <f t="shared" si="2"/>
        <v>△</v>
      </c>
      <c r="P6" s="138">
        <v>0</v>
      </c>
      <c r="Q6" s="138" t="s">
        <v>1</v>
      </c>
      <c r="R6" s="140">
        <v>0</v>
      </c>
      <c r="S6" s="139" t="str">
        <f t="shared" si="3"/>
        <v>●</v>
      </c>
      <c r="T6" s="138">
        <v>0</v>
      </c>
      <c r="U6" s="138" t="s">
        <v>1</v>
      </c>
      <c r="V6" s="140">
        <v>6</v>
      </c>
      <c r="W6" s="136">
        <f>COUNTIF(C6:V7,"○")*3+COUNTIF(C6:V7,"△")</f>
        <v>7</v>
      </c>
      <c r="X6" s="135">
        <f>D6+H6+L6+P6+T6+D7+H7+L7+P7+T7</f>
        <v>6</v>
      </c>
      <c r="Y6" s="134">
        <f>-(F6+J6+N6+R6+V6+F7+J7+N7+R7+V7)</f>
        <v>-6</v>
      </c>
      <c r="Z6" s="134">
        <f>X6+Y6</f>
        <v>0</v>
      </c>
      <c r="AA6" s="133">
        <f>RANK(W6,$W$4:$W$13,0)</f>
        <v>1</v>
      </c>
      <c r="AB6" s="178"/>
      <c r="AC6" s="132"/>
    </row>
    <row r="7" spans="1:29" ht="15.75">
      <c r="A7" s="117"/>
      <c r="B7" s="154"/>
      <c r="C7" s="151">
        <f t="shared" si="4"/>
      </c>
      <c r="D7" s="150"/>
      <c r="E7" s="149" t="s">
        <v>1</v>
      </c>
      <c r="F7" s="152"/>
      <c r="G7" s="151">
        <f t="shared" si="0"/>
      </c>
      <c r="H7" s="150"/>
      <c r="I7" s="222"/>
      <c r="J7" s="223"/>
      <c r="K7" s="151">
        <f t="shared" si="1"/>
      </c>
      <c r="L7" s="150"/>
      <c r="M7" s="149" t="s">
        <v>1</v>
      </c>
      <c r="N7" s="152"/>
      <c r="O7" s="151">
        <f t="shared" si="2"/>
      </c>
      <c r="P7" s="150"/>
      <c r="Q7" s="149" t="s">
        <v>1</v>
      </c>
      <c r="R7" s="152"/>
      <c r="S7" s="151">
        <f t="shared" si="3"/>
      </c>
      <c r="T7" s="150"/>
      <c r="U7" s="149" t="s">
        <v>1</v>
      </c>
      <c r="V7" s="152"/>
      <c r="W7" s="147"/>
      <c r="X7" s="146"/>
      <c r="Y7" s="145"/>
      <c r="Z7" s="145"/>
      <c r="AA7" s="143"/>
      <c r="AB7" s="179"/>
      <c r="AC7" s="191"/>
    </row>
    <row r="8" spans="1:29" ht="15.75">
      <c r="A8" s="111" t="s">
        <v>87</v>
      </c>
      <c r="B8" s="141"/>
      <c r="C8" s="139" t="str">
        <f t="shared" si="4"/>
        <v>○</v>
      </c>
      <c r="D8" s="138">
        <v>5</v>
      </c>
      <c r="E8" s="138" t="s">
        <v>1</v>
      </c>
      <c r="F8" s="140">
        <v>0</v>
      </c>
      <c r="G8" s="139" t="str">
        <f t="shared" si="0"/>
        <v>●</v>
      </c>
      <c r="H8" s="138">
        <v>0</v>
      </c>
      <c r="I8" s="138" t="s">
        <v>1</v>
      </c>
      <c r="J8" s="140">
        <v>2</v>
      </c>
      <c r="K8" s="220"/>
      <c r="L8" s="221"/>
      <c r="M8" s="138"/>
      <c r="N8" s="140"/>
      <c r="O8" s="139">
        <f t="shared" si="2"/>
      </c>
      <c r="P8" s="138"/>
      <c r="Q8" s="138" t="s">
        <v>1</v>
      </c>
      <c r="R8" s="140"/>
      <c r="S8" s="139" t="str">
        <f t="shared" si="3"/>
        <v>●</v>
      </c>
      <c r="T8" s="138">
        <v>1</v>
      </c>
      <c r="U8" s="138" t="s">
        <v>1</v>
      </c>
      <c r="V8" s="140">
        <v>3</v>
      </c>
      <c r="W8" s="136">
        <f>COUNTIF(C8:V9,"○")*3+COUNTIF(C8:V9,"△")</f>
        <v>3</v>
      </c>
      <c r="X8" s="135">
        <f>D8+H8+L8+P8+T8+D9+H9+L9+P9+T9</f>
        <v>6</v>
      </c>
      <c r="Y8" s="134">
        <f>-(F8+J8+N8+R8+V8+F9+J9+N9+R9+V9)</f>
        <v>-5</v>
      </c>
      <c r="Z8" s="134">
        <f>X8+Y8</f>
        <v>1</v>
      </c>
      <c r="AA8" s="133">
        <f>RANK(W8,$W$4:$W$13,0)</f>
        <v>4</v>
      </c>
      <c r="AB8" s="178"/>
      <c r="AC8" s="132"/>
    </row>
    <row r="9" spans="1:29" ht="15.75">
      <c r="A9" s="117"/>
      <c r="B9" s="154"/>
      <c r="C9" s="151">
        <f t="shared" si="4"/>
      </c>
      <c r="D9" s="150"/>
      <c r="E9" s="149" t="s">
        <v>1</v>
      </c>
      <c r="F9" s="152"/>
      <c r="G9" s="151">
        <f t="shared" si="0"/>
      </c>
      <c r="H9" s="150"/>
      <c r="I9" s="149" t="s">
        <v>1</v>
      </c>
      <c r="J9" s="152"/>
      <c r="K9" s="151">
        <f t="shared" si="1"/>
      </c>
      <c r="L9" s="150"/>
      <c r="M9" s="222"/>
      <c r="N9" s="223"/>
      <c r="O9" s="151">
        <f t="shared" si="2"/>
      </c>
      <c r="P9" s="150"/>
      <c r="Q9" s="149" t="s">
        <v>1</v>
      </c>
      <c r="R9" s="152"/>
      <c r="S9" s="151">
        <f t="shared" si="3"/>
      </c>
      <c r="T9" s="150"/>
      <c r="U9" s="149" t="s">
        <v>1</v>
      </c>
      <c r="V9" s="152"/>
      <c r="W9" s="147"/>
      <c r="X9" s="146"/>
      <c r="Y9" s="145"/>
      <c r="Z9" s="145"/>
      <c r="AA9" s="143"/>
      <c r="AB9" s="179"/>
      <c r="AC9" s="191"/>
    </row>
    <row r="10" spans="1:29" ht="15.75">
      <c r="A10" s="111" t="s">
        <v>88</v>
      </c>
      <c r="B10" s="141"/>
      <c r="C10" s="139" t="str">
        <f t="shared" si="4"/>
        <v>●</v>
      </c>
      <c r="D10" s="138">
        <v>0</v>
      </c>
      <c r="E10" s="138" t="s">
        <v>1</v>
      </c>
      <c r="F10" s="140">
        <v>5</v>
      </c>
      <c r="G10" s="139" t="str">
        <f t="shared" si="0"/>
        <v>△</v>
      </c>
      <c r="H10" s="138">
        <v>0</v>
      </c>
      <c r="I10" s="138" t="s">
        <v>1</v>
      </c>
      <c r="J10" s="140">
        <v>0</v>
      </c>
      <c r="K10" s="139">
        <f t="shared" si="1"/>
      </c>
      <c r="L10" s="138"/>
      <c r="M10" s="138" t="s">
        <v>1</v>
      </c>
      <c r="N10" s="140"/>
      <c r="O10" s="220"/>
      <c r="P10" s="221"/>
      <c r="Q10" s="138"/>
      <c r="R10" s="140"/>
      <c r="S10" s="139" t="str">
        <f t="shared" si="3"/>
        <v>○</v>
      </c>
      <c r="T10" s="138">
        <v>5</v>
      </c>
      <c r="U10" s="138" t="s">
        <v>1</v>
      </c>
      <c r="V10" s="140">
        <v>3</v>
      </c>
      <c r="W10" s="136">
        <f>COUNTIF(C10:V11,"○")*3+COUNTIF(C10:V11,"△")</f>
        <v>4</v>
      </c>
      <c r="X10" s="135">
        <f>D10+H10+L10+P10+T10+D11+H11+L11+P11+T11</f>
        <v>5</v>
      </c>
      <c r="Y10" s="134">
        <f>-(F10+J10+N10+R10+V10+F11+J11+N11+R11+V11)</f>
        <v>-8</v>
      </c>
      <c r="Z10" s="134">
        <f>X10+Y10</f>
        <v>-3</v>
      </c>
      <c r="AA10" s="133">
        <f>RANK(W10,$W$4:$W$13,0)</f>
        <v>3</v>
      </c>
      <c r="AB10" s="178"/>
      <c r="AC10" s="132"/>
    </row>
    <row r="11" spans="1:29" ht="15.75">
      <c r="A11" s="117"/>
      <c r="B11" s="154"/>
      <c r="C11" s="151">
        <f t="shared" si="4"/>
      </c>
      <c r="D11" s="150"/>
      <c r="E11" s="149" t="s">
        <v>1</v>
      </c>
      <c r="F11" s="152"/>
      <c r="G11" s="151">
        <f t="shared" si="0"/>
      </c>
      <c r="H11" s="150"/>
      <c r="I11" s="149" t="s">
        <v>1</v>
      </c>
      <c r="J11" s="152"/>
      <c r="K11" s="151">
        <f t="shared" si="1"/>
      </c>
      <c r="L11" s="150"/>
      <c r="M11" s="149" t="s">
        <v>1</v>
      </c>
      <c r="N11" s="152"/>
      <c r="O11" s="151">
        <f t="shared" si="2"/>
      </c>
      <c r="P11" s="150"/>
      <c r="Q11" s="222"/>
      <c r="R11" s="223"/>
      <c r="S11" s="151">
        <f t="shared" si="3"/>
      </c>
      <c r="T11" s="150"/>
      <c r="U11" s="149" t="s">
        <v>1</v>
      </c>
      <c r="V11" s="152"/>
      <c r="W11" s="147"/>
      <c r="X11" s="146"/>
      <c r="Y11" s="145"/>
      <c r="Z11" s="145"/>
      <c r="AA11" s="143"/>
      <c r="AB11" s="179"/>
      <c r="AC11" s="191"/>
    </row>
    <row r="12" spans="1:29" ht="15.75">
      <c r="A12" s="111" t="s">
        <v>89</v>
      </c>
      <c r="B12" s="141"/>
      <c r="C12" s="139">
        <f t="shared" si="4"/>
      </c>
      <c r="D12" s="138"/>
      <c r="E12" s="138" t="s">
        <v>1</v>
      </c>
      <c r="F12" s="140"/>
      <c r="G12" s="139" t="str">
        <f t="shared" si="0"/>
        <v>○</v>
      </c>
      <c r="H12" s="138">
        <v>6</v>
      </c>
      <c r="I12" s="138" t="s">
        <v>1</v>
      </c>
      <c r="J12" s="140">
        <v>0</v>
      </c>
      <c r="K12" s="139" t="str">
        <f t="shared" si="1"/>
        <v>○</v>
      </c>
      <c r="L12" s="138">
        <v>3</v>
      </c>
      <c r="M12" s="138" t="s">
        <v>1</v>
      </c>
      <c r="N12" s="140">
        <v>1</v>
      </c>
      <c r="O12" s="139" t="str">
        <f t="shared" si="2"/>
        <v>●</v>
      </c>
      <c r="P12" s="138">
        <v>3</v>
      </c>
      <c r="Q12" s="138" t="s">
        <v>1</v>
      </c>
      <c r="R12" s="140">
        <v>5</v>
      </c>
      <c r="S12" s="220"/>
      <c r="T12" s="221"/>
      <c r="U12" s="138"/>
      <c r="V12" s="140"/>
      <c r="W12" s="136">
        <f>COUNTIF(C12:V13,"○")*3+COUNTIF(C12:V13,"△")</f>
        <v>6</v>
      </c>
      <c r="X12" s="135">
        <f>D12+H12+L12+P12+T12+D13+H13+L13+P13+T13</f>
        <v>12</v>
      </c>
      <c r="Y12" s="134">
        <f>-(F12+J12+N12+R12+V12+F13+J13+N13+R13+V13)</f>
        <v>-6</v>
      </c>
      <c r="Z12" s="134">
        <f>X12+Y12</f>
        <v>6</v>
      </c>
      <c r="AA12" s="133">
        <f>RANK(W12,$W$4:$W$13,0)</f>
        <v>2</v>
      </c>
      <c r="AB12" s="178"/>
      <c r="AC12" s="132"/>
    </row>
    <row r="13" spans="1:29" ht="16.5" thickBot="1">
      <c r="A13" s="113"/>
      <c r="B13" s="131"/>
      <c r="C13" s="130">
        <f t="shared" si="4"/>
      </c>
      <c r="D13" s="129"/>
      <c r="E13" s="128" t="s">
        <v>1</v>
      </c>
      <c r="F13" s="128"/>
      <c r="G13" s="130">
        <f t="shared" si="0"/>
      </c>
      <c r="H13" s="129"/>
      <c r="I13" s="128" t="s">
        <v>1</v>
      </c>
      <c r="J13" s="128"/>
      <c r="K13" s="130">
        <f t="shared" si="1"/>
      </c>
      <c r="L13" s="129"/>
      <c r="M13" s="128" t="s">
        <v>1</v>
      </c>
      <c r="N13" s="128"/>
      <c r="O13" s="130">
        <f t="shared" si="2"/>
      </c>
      <c r="P13" s="129"/>
      <c r="Q13" s="128" t="s">
        <v>1</v>
      </c>
      <c r="R13" s="128"/>
      <c r="S13" s="130">
        <f t="shared" si="3"/>
      </c>
      <c r="T13" s="129"/>
      <c r="U13" s="224"/>
      <c r="V13" s="225"/>
      <c r="W13" s="126"/>
      <c r="X13" s="125"/>
      <c r="Y13" s="124"/>
      <c r="Z13" s="124"/>
      <c r="AA13" s="123"/>
      <c r="AB13" s="177"/>
      <c r="AC13" s="226"/>
    </row>
  </sheetData>
  <sheetProtection/>
  <mergeCells count="58">
    <mergeCell ref="AC12:AC13"/>
    <mergeCell ref="U13:V13"/>
    <mergeCell ref="AA10:AA11"/>
    <mergeCell ref="AC10:AC11"/>
    <mergeCell ref="Q11:R11"/>
    <mergeCell ref="A12:B13"/>
    <mergeCell ref="S12:T12"/>
    <mergeCell ref="W12:W13"/>
    <mergeCell ref="X12:X13"/>
    <mergeCell ref="Y12:Y13"/>
    <mergeCell ref="Z12:Z13"/>
    <mergeCell ref="AA12:AA13"/>
    <mergeCell ref="Z8:Z9"/>
    <mergeCell ref="AA8:AA9"/>
    <mergeCell ref="AC8:AC9"/>
    <mergeCell ref="M9:N9"/>
    <mergeCell ref="A10:B11"/>
    <mergeCell ref="O10:P10"/>
    <mergeCell ref="W10:W11"/>
    <mergeCell ref="X10:X11"/>
    <mergeCell ref="Y10:Y11"/>
    <mergeCell ref="Z10:Z11"/>
    <mergeCell ref="I7:J7"/>
    <mergeCell ref="A8:B9"/>
    <mergeCell ref="K8:L8"/>
    <mergeCell ref="W8:W9"/>
    <mergeCell ref="X8:X9"/>
    <mergeCell ref="Y8:Y9"/>
    <mergeCell ref="AC4:AC5"/>
    <mergeCell ref="E5:F5"/>
    <mergeCell ref="A6:B7"/>
    <mergeCell ref="G6:H6"/>
    <mergeCell ref="W6:W7"/>
    <mergeCell ref="X6:X7"/>
    <mergeCell ref="Y6:Y7"/>
    <mergeCell ref="Z6:Z7"/>
    <mergeCell ref="AA6:AA7"/>
    <mergeCell ref="AC6:AC7"/>
    <mergeCell ref="AA2:AA3"/>
    <mergeCell ref="AB2:AB3"/>
    <mergeCell ref="AC2:AC3"/>
    <mergeCell ref="A4:B5"/>
    <mergeCell ref="C4:D4"/>
    <mergeCell ref="W4:W5"/>
    <mergeCell ref="X4:X5"/>
    <mergeCell ref="Y4:Y5"/>
    <mergeCell ref="Z4:Z5"/>
    <mergeCell ref="AA4:AA5"/>
    <mergeCell ref="A1:AC1"/>
    <mergeCell ref="C2:F3"/>
    <mergeCell ref="G2:J3"/>
    <mergeCell ref="K2:N3"/>
    <mergeCell ref="O2:R3"/>
    <mergeCell ref="S2:V3"/>
    <mergeCell ref="W2:W3"/>
    <mergeCell ref="X2:X3"/>
    <mergeCell ref="Y2:Y3"/>
    <mergeCell ref="Z2:Z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8"/>
  <sheetViews>
    <sheetView zoomScalePageLayoutView="0" workbookViewId="0" topLeftCell="A1">
      <selection activeCell="A1" sqref="A1:AC8"/>
    </sheetView>
  </sheetViews>
  <sheetFormatPr defaultColWidth="9.140625" defaultRowHeight="15"/>
  <sheetData>
    <row r="1" spans="1:29" ht="42" thickBot="1">
      <c r="A1" s="214" t="s">
        <v>92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</row>
    <row r="2" spans="1:29" ht="12.75">
      <c r="A2" s="19"/>
      <c r="B2" s="215" t="s">
        <v>12</v>
      </c>
      <c r="C2" s="173" t="s">
        <v>93</v>
      </c>
      <c r="D2" s="172"/>
      <c r="E2" s="172"/>
      <c r="F2" s="174"/>
      <c r="G2" s="173" t="s">
        <v>94</v>
      </c>
      <c r="H2" s="172"/>
      <c r="I2" s="172"/>
      <c r="J2" s="172"/>
      <c r="K2" s="173" t="s">
        <v>95</v>
      </c>
      <c r="L2" s="172"/>
      <c r="M2" s="172"/>
      <c r="N2" s="172"/>
      <c r="O2" s="173" t="s">
        <v>96</v>
      </c>
      <c r="P2" s="172"/>
      <c r="Q2" s="172"/>
      <c r="R2" s="172"/>
      <c r="S2" s="173" t="s">
        <v>97</v>
      </c>
      <c r="T2" s="172"/>
      <c r="U2" s="172"/>
      <c r="V2" s="172"/>
      <c r="W2" s="216" t="s">
        <v>11</v>
      </c>
      <c r="X2" s="168" t="s">
        <v>0</v>
      </c>
      <c r="Y2" s="168" t="s">
        <v>10</v>
      </c>
      <c r="Z2" s="168" t="s">
        <v>9</v>
      </c>
      <c r="AA2" s="168" t="s">
        <v>8</v>
      </c>
      <c r="AB2" s="168" t="s">
        <v>7</v>
      </c>
      <c r="AC2" s="167" t="s">
        <v>6</v>
      </c>
    </row>
    <row r="3" spans="1:29" ht="12.75">
      <c r="A3" s="217" t="s">
        <v>5</v>
      </c>
      <c r="B3" s="166"/>
      <c r="C3" s="164"/>
      <c r="D3" s="163"/>
      <c r="E3" s="163"/>
      <c r="F3" s="165"/>
      <c r="G3" s="164"/>
      <c r="H3" s="163"/>
      <c r="I3" s="163"/>
      <c r="J3" s="163"/>
      <c r="K3" s="164"/>
      <c r="L3" s="163"/>
      <c r="M3" s="163"/>
      <c r="N3" s="163"/>
      <c r="O3" s="164"/>
      <c r="P3" s="163"/>
      <c r="Q3" s="163"/>
      <c r="R3" s="163"/>
      <c r="S3" s="164"/>
      <c r="T3" s="163"/>
      <c r="U3" s="163"/>
      <c r="V3" s="163"/>
      <c r="W3" s="218"/>
      <c r="X3" s="158"/>
      <c r="Y3" s="158"/>
      <c r="Z3" s="158"/>
      <c r="AA3" s="158"/>
      <c r="AB3" s="158"/>
      <c r="AC3" s="219"/>
    </row>
    <row r="4" spans="1:29" ht="15.75">
      <c r="A4" s="111" t="s">
        <v>93</v>
      </c>
      <c r="B4" s="141"/>
      <c r="C4" s="230"/>
      <c r="D4" s="231"/>
      <c r="E4" s="231"/>
      <c r="F4" s="232"/>
      <c r="G4" s="139" t="str">
        <f>IF(H4="","",IF(H4=J4,"△",IF(H4&gt;J4,"○","●")))</f>
        <v>●</v>
      </c>
      <c r="H4" s="138">
        <v>1</v>
      </c>
      <c r="I4" s="138" t="s">
        <v>1</v>
      </c>
      <c r="J4" s="140">
        <v>3</v>
      </c>
      <c r="K4" s="139" t="str">
        <f>IF(L4="","",IF(L4=N4,"△",IF(L4&gt;N4,"○","●")))</f>
        <v>●</v>
      </c>
      <c r="L4" s="138">
        <v>0</v>
      </c>
      <c r="M4" s="138" t="s">
        <v>1</v>
      </c>
      <c r="N4" s="140">
        <v>5</v>
      </c>
      <c r="O4" s="139" t="str">
        <f>IF(P4="","",IF(P4=R4,"△",IF(P4&gt;R4,"○","●")))</f>
        <v>●</v>
      </c>
      <c r="P4" s="138">
        <v>4</v>
      </c>
      <c r="Q4" s="138" t="s">
        <v>1</v>
      </c>
      <c r="R4" s="140">
        <v>5</v>
      </c>
      <c r="S4" s="139">
        <f>IF(T4="","",IF(T4=V4,"△",IF(T4&gt;V4,"○","●")))</f>
      </c>
      <c r="T4" s="138"/>
      <c r="U4" s="138" t="s">
        <v>1</v>
      </c>
      <c r="V4" s="140"/>
      <c r="W4" s="200">
        <f>COUNTIF(C4:V4,"○")*3+COUNTIF(C4:V4,"△")</f>
        <v>0</v>
      </c>
      <c r="X4" s="201">
        <f>D4+H4+L4+P4+T4</f>
        <v>5</v>
      </c>
      <c r="Y4" s="202">
        <f>F4+J4+N4+R4+V4</f>
        <v>13</v>
      </c>
      <c r="Z4" s="202">
        <f>X4-Y4</f>
        <v>-8</v>
      </c>
      <c r="AA4" s="203">
        <f>RANK(W4,$W$4:$W$8,0)</f>
        <v>5</v>
      </c>
      <c r="AB4" s="178"/>
      <c r="AC4" s="204"/>
    </row>
    <row r="5" spans="1:29" ht="15.75">
      <c r="A5" s="111" t="s">
        <v>94</v>
      </c>
      <c r="B5" s="141"/>
      <c r="C5" s="139" t="str">
        <f>IF(D5="","",IF(D5=F5,"△",IF(D5&gt;F5,"○","●")))</f>
        <v>○</v>
      </c>
      <c r="D5" s="138">
        <v>3</v>
      </c>
      <c r="E5" s="138" t="s">
        <v>1</v>
      </c>
      <c r="F5" s="140">
        <v>1</v>
      </c>
      <c r="G5" s="230"/>
      <c r="H5" s="231"/>
      <c r="I5" s="231"/>
      <c r="J5" s="232"/>
      <c r="K5" s="139" t="str">
        <f>IF(L5="","",IF(L5=N5,"△",IF(L5&gt;N5,"○","●")))</f>
        <v>●</v>
      </c>
      <c r="L5" s="138">
        <v>0</v>
      </c>
      <c r="M5" s="138" t="s">
        <v>1</v>
      </c>
      <c r="N5" s="140">
        <v>1</v>
      </c>
      <c r="O5" s="139" t="str">
        <f>IF(P5="","",IF(P5=R5,"△",IF(P5&gt;R5,"○","●")))</f>
        <v>○</v>
      </c>
      <c r="P5" s="138">
        <v>3</v>
      </c>
      <c r="Q5" s="138" t="s">
        <v>1</v>
      </c>
      <c r="R5" s="140">
        <v>0</v>
      </c>
      <c r="S5" s="139" t="str">
        <f>IF(T5="","",IF(T5=V5,"△",IF(T5&gt;V5,"○","●")))</f>
        <v>●</v>
      </c>
      <c r="T5" s="138">
        <v>1</v>
      </c>
      <c r="U5" s="138" t="s">
        <v>1</v>
      </c>
      <c r="V5" s="140">
        <v>5</v>
      </c>
      <c r="W5" s="200">
        <f>COUNTIF(C5:V5,"○")*3+COUNTIF(C5:V5,"△")</f>
        <v>6</v>
      </c>
      <c r="X5" s="201">
        <f>D5+H5+L5+P5+T5</f>
        <v>7</v>
      </c>
      <c r="Y5" s="202">
        <f>F5+J5+N5+R5+V5</f>
        <v>7</v>
      </c>
      <c r="Z5" s="202">
        <f>X5-Y5</f>
        <v>0</v>
      </c>
      <c r="AA5" s="203">
        <f>RANK(W5,$W$4:$W$8,0)</f>
        <v>2</v>
      </c>
      <c r="AB5" s="178"/>
      <c r="AC5" s="204"/>
    </row>
    <row r="6" spans="1:29" ht="15.75">
      <c r="A6" s="111" t="s">
        <v>95</v>
      </c>
      <c r="B6" s="141"/>
      <c r="C6" s="139" t="str">
        <f>IF(D6="","",IF(D6=F6,"△",IF(D6&gt;F6,"○","●")))</f>
        <v>○</v>
      </c>
      <c r="D6" s="138">
        <v>5</v>
      </c>
      <c r="E6" s="138" t="s">
        <v>1</v>
      </c>
      <c r="F6" s="140">
        <v>0</v>
      </c>
      <c r="G6" s="139" t="str">
        <f>IF(H6="","",IF(H6=J6,"△",IF(H6&gt;J6,"○","●")))</f>
        <v>○</v>
      </c>
      <c r="H6" s="138">
        <v>1</v>
      </c>
      <c r="I6" s="138" t="s">
        <v>1</v>
      </c>
      <c r="J6" s="140">
        <v>0</v>
      </c>
      <c r="K6" s="230"/>
      <c r="L6" s="231"/>
      <c r="M6" s="231"/>
      <c r="N6" s="232"/>
      <c r="O6" s="139" t="str">
        <f>IF(P6="","",IF(P6=R6,"△",IF(P6&gt;R6,"○","●")))</f>
        <v>○</v>
      </c>
      <c r="P6" s="138">
        <v>8</v>
      </c>
      <c r="Q6" s="138" t="s">
        <v>1</v>
      </c>
      <c r="R6" s="140">
        <v>0</v>
      </c>
      <c r="S6" s="139" t="str">
        <f>IF(T6="","",IF(T6=V6,"△",IF(T6&gt;V6,"○","●")))</f>
        <v>○</v>
      </c>
      <c r="T6" s="138">
        <v>3</v>
      </c>
      <c r="U6" s="138" t="s">
        <v>1</v>
      </c>
      <c r="V6" s="140">
        <v>1</v>
      </c>
      <c r="W6" s="200">
        <f>COUNTIF(C6:V6,"○")*3+COUNTIF(C6:V6,"△")</f>
        <v>12</v>
      </c>
      <c r="X6" s="201">
        <f>D6+H6+L6+P6+T6</f>
        <v>17</v>
      </c>
      <c r="Y6" s="202">
        <f>F6+J6+N6+R6+V6</f>
        <v>1</v>
      </c>
      <c r="Z6" s="202">
        <f>X6-Y6</f>
        <v>16</v>
      </c>
      <c r="AA6" s="203">
        <f>RANK(W6,$W$4:$W$8,0)</f>
        <v>1</v>
      </c>
      <c r="AB6" s="178"/>
      <c r="AC6" s="204"/>
    </row>
    <row r="7" spans="1:29" ht="15.75">
      <c r="A7" s="111" t="s">
        <v>96</v>
      </c>
      <c r="B7" s="141"/>
      <c r="C7" s="139" t="str">
        <f>IF(D7="","",IF(D7=F7,"△",IF(D7&gt;F7,"○","●")))</f>
        <v>○</v>
      </c>
      <c r="D7" s="138">
        <v>5</v>
      </c>
      <c r="E7" s="138" t="s">
        <v>1</v>
      </c>
      <c r="F7" s="140">
        <v>4</v>
      </c>
      <c r="G7" s="139" t="str">
        <f>IF(H7="","",IF(H7=J7,"△",IF(H7&gt;J7,"○","●")))</f>
        <v>●</v>
      </c>
      <c r="H7" s="138">
        <v>0</v>
      </c>
      <c r="I7" s="138" t="s">
        <v>1</v>
      </c>
      <c r="J7" s="140">
        <v>3</v>
      </c>
      <c r="K7" s="139" t="str">
        <f>IF(L7="","",IF(L7=N7,"△",IF(L7&gt;N7,"○","●")))</f>
        <v>●</v>
      </c>
      <c r="L7" s="138">
        <v>0</v>
      </c>
      <c r="M7" s="138" t="s">
        <v>1</v>
      </c>
      <c r="N7" s="140">
        <v>8</v>
      </c>
      <c r="O7" s="230"/>
      <c r="P7" s="231"/>
      <c r="Q7" s="231"/>
      <c r="R7" s="232"/>
      <c r="S7" s="139" t="str">
        <f>IF(T7="","",IF(T7=V7,"△",IF(T7&gt;V7,"○","●")))</f>
        <v>△</v>
      </c>
      <c r="T7" s="138">
        <v>1</v>
      </c>
      <c r="U7" s="138" t="s">
        <v>1</v>
      </c>
      <c r="V7" s="140">
        <v>1</v>
      </c>
      <c r="W7" s="200">
        <f>COUNTIF(C7:V7,"○")*3+COUNTIF(C7:V7,"△")</f>
        <v>4</v>
      </c>
      <c r="X7" s="201">
        <f>D7+H7+L7+P7+T7</f>
        <v>6</v>
      </c>
      <c r="Y7" s="202">
        <f>F7+J7+N7+R7+V7</f>
        <v>16</v>
      </c>
      <c r="Z7" s="202">
        <f>X7-Y7</f>
        <v>-10</v>
      </c>
      <c r="AA7" s="203">
        <f>RANK(W7,$W$4:$W$8,0)</f>
        <v>3</v>
      </c>
      <c r="AB7" s="178"/>
      <c r="AC7" s="204"/>
    </row>
    <row r="8" spans="1:29" ht="16.5" thickBot="1">
      <c r="A8" s="233" t="s">
        <v>97</v>
      </c>
      <c r="B8" s="234"/>
      <c r="C8" s="235">
        <f>IF(D8="","",IF(D8=F8,"△",IF(D8&gt;F8,"○","●")))</f>
      </c>
      <c r="D8" s="236"/>
      <c r="E8" s="236" t="s">
        <v>1</v>
      </c>
      <c r="F8" s="237"/>
      <c r="G8" s="235" t="str">
        <f>IF(H8="","",IF(H8=J8,"△",IF(H8&gt;J8,"○","●")))</f>
        <v>○</v>
      </c>
      <c r="H8" s="236">
        <v>5</v>
      </c>
      <c r="I8" s="236" t="s">
        <v>1</v>
      </c>
      <c r="J8" s="237">
        <v>1</v>
      </c>
      <c r="K8" s="235" t="str">
        <f>IF(L8="","",IF(L8=N8,"△",IF(L8&gt;N8,"○","●")))</f>
        <v>●</v>
      </c>
      <c r="L8" s="236">
        <v>1</v>
      </c>
      <c r="M8" s="236" t="s">
        <v>1</v>
      </c>
      <c r="N8" s="237">
        <v>3</v>
      </c>
      <c r="O8" s="235" t="str">
        <f>IF(P8="","",IF(P8=R8,"△",IF(P8&gt;R8,"○","●")))</f>
        <v>△</v>
      </c>
      <c r="P8" s="236">
        <v>1</v>
      </c>
      <c r="Q8" s="236" t="s">
        <v>1</v>
      </c>
      <c r="R8" s="237">
        <v>1</v>
      </c>
      <c r="S8" s="238"/>
      <c r="T8" s="239"/>
      <c r="U8" s="239"/>
      <c r="V8" s="240"/>
      <c r="W8" s="241">
        <f>COUNTIF(C8:V8,"○")*3+COUNTIF(C8:V8,"△")</f>
        <v>4</v>
      </c>
      <c r="X8" s="242">
        <f>D8+H8+L8+P8+T8</f>
        <v>7</v>
      </c>
      <c r="Y8" s="243">
        <f>F8+J8+N8+R8+V8</f>
        <v>5</v>
      </c>
      <c r="Z8" s="243">
        <f>X8-Y8</f>
        <v>2</v>
      </c>
      <c r="AA8" s="244">
        <f>RANK(W8,$W$4:$W$8,0)</f>
        <v>3</v>
      </c>
      <c r="AB8" s="245"/>
      <c r="AC8" s="246"/>
    </row>
  </sheetData>
  <sheetProtection/>
  <mergeCells count="23">
    <mergeCell ref="A6:B6"/>
    <mergeCell ref="K6:N6"/>
    <mergeCell ref="A7:B7"/>
    <mergeCell ref="O7:R7"/>
    <mergeCell ref="A8:B8"/>
    <mergeCell ref="S8:V8"/>
    <mergeCell ref="AA2:AA3"/>
    <mergeCell ref="AB2:AB3"/>
    <mergeCell ref="AC2:AC3"/>
    <mergeCell ref="A4:B4"/>
    <mergeCell ref="C4:F4"/>
    <mergeCell ref="A5:B5"/>
    <mergeCell ref="G5:J5"/>
    <mergeCell ref="A1:AC1"/>
    <mergeCell ref="C2:F3"/>
    <mergeCell ref="G2:J3"/>
    <mergeCell ref="K2:N3"/>
    <mergeCell ref="O2:R3"/>
    <mergeCell ref="S2:V3"/>
    <mergeCell ref="W2:W3"/>
    <mergeCell ref="X2:X3"/>
    <mergeCell ref="Y2:Y3"/>
    <mergeCell ref="Z2:Z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8"/>
  <sheetViews>
    <sheetView zoomScalePageLayoutView="0" workbookViewId="0" topLeftCell="A1">
      <selection activeCell="A1" sqref="A1:AC8"/>
    </sheetView>
  </sheetViews>
  <sheetFormatPr defaultColWidth="9.140625" defaultRowHeight="15"/>
  <sheetData>
    <row r="1" spans="1:29" ht="42" thickBot="1">
      <c r="A1" s="214" t="s">
        <v>92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</row>
    <row r="2" spans="1:29" ht="12.75">
      <c r="A2" s="19"/>
      <c r="B2" s="215" t="s">
        <v>12</v>
      </c>
      <c r="C2" s="173" t="s">
        <v>93</v>
      </c>
      <c r="D2" s="172"/>
      <c r="E2" s="172"/>
      <c r="F2" s="174"/>
      <c r="G2" s="173" t="s">
        <v>94</v>
      </c>
      <c r="H2" s="172"/>
      <c r="I2" s="172"/>
      <c r="J2" s="172"/>
      <c r="K2" s="173" t="s">
        <v>95</v>
      </c>
      <c r="L2" s="172"/>
      <c r="M2" s="172"/>
      <c r="N2" s="172"/>
      <c r="O2" s="173" t="s">
        <v>96</v>
      </c>
      <c r="P2" s="172"/>
      <c r="Q2" s="172"/>
      <c r="R2" s="172"/>
      <c r="S2" s="173" t="s">
        <v>97</v>
      </c>
      <c r="T2" s="172"/>
      <c r="U2" s="172"/>
      <c r="V2" s="172"/>
      <c r="W2" s="216" t="s">
        <v>11</v>
      </c>
      <c r="X2" s="168" t="s">
        <v>0</v>
      </c>
      <c r="Y2" s="168" t="s">
        <v>10</v>
      </c>
      <c r="Z2" s="168" t="s">
        <v>9</v>
      </c>
      <c r="AA2" s="168" t="s">
        <v>8</v>
      </c>
      <c r="AB2" s="168" t="s">
        <v>7</v>
      </c>
      <c r="AC2" s="167" t="s">
        <v>6</v>
      </c>
    </row>
    <row r="3" spans="1:29" ht="12.75">
      <c r="A3" s="217" t="s">
        <v>5</v>
      </c>
      <c r="B3" s="166"/>
      <c r="C3" s="164"/>
      <c r="D3" s="163"/>
      <c r="E3" s="163"/>
      <c r="F3" s="165"/>
      <c r="G3" s="164"/>
      <c r="H3" s="163"/>
      <c r="I3" s="163"/>
      <c r="J3" s="163"/>
      <c r="K3" s="164"/>
      <c r="L3" s="163"/>
      <c r="M3" s="163"/>
      <c r="N3" s="163"/>
      <c r="O3" s="164"/>
      <c r="P3" s="163"/>
      <c r="Q3" s="163"/>
      <c r="R3" s="163"/>
      <c r="S3" s="164"/>
      <c r="T3" s="163"/>
      <c r="U3" s="163"/>
      <c r="V3" s="163"/>
      <c r="W3" s="218"/>
      <c r="X3" s="158"/>
      <c r="Y3" s="158"/>
      <c r="Z3" s="158"/>
      <c r="AA3" s="158"/>
      <c r="AB3" s="158"/>
      <c r="AC3" s="219"/>
    </row>
    <row r="4" spans="1:29" ht="15.75">
      <c r="A4" s="111" t="s">
        <v>93</v>
      </c>
      <c r="B4" s="141"/>
      <c r="C4" s="230"/>
      <c r="D4" s="231"/>
      <c r="E4" s="231"/>
      <c r="F4" s="232"/>
      <c r="G4" s="139" t="str">
        <f>IF(H4="","",IF(H4=J4,"△",IF(H4&gt;J4,"○","●")))</f>
        <v>●</v>
      </c>
      <c r="H4" s="138">
        <v>0</v>
      </c>
      <c r="I4" s="138" t="s">
        <v>1</v>
      </c>
      <c r="J4" s="140">
        <v>13</v>
      </c>
      <c r="K4" s="139">
        <f>IF(L4="","",IF(L4=N4,"△",IF(L4&gt;N4,"○","●")))</f>
      </c>
      <c r="L4" s="138"/>
      <c r="M4" s="138" t="s">
        <v>1</v>
      </c>
      <c r="N4" s="140"/>
      <c r="O4" s="139">
        <f>IF(P4="","",IF(P4=R4,"△",IF(P4&gt;R4,"○","●")))</f>
      </c>
      <c r="P4" s="138"/>
      <c r="Q4" s="138" t="s">
        <v>1</v>
      </c>
      <c r="R4" s="140"/>
      <c r="S4" s="139">
        <f>IF(T4="","",IF(T4=V4,"△",IF(T4&gt;V4,"○","●")))</f>
      </c>
      <c r="T4" s="138"/>
      <c r="U4" s="138" t="s">
        <v>1</v>
      </c>
      <c r="V4" s="140"/>
      <c r="W4" s="200">
        <f>COUNTIF(C4:V4,"○")*3+COUNTIF(C4:V4,"△")</f>
        <v>0</v>
      </c>
      <c r="X4" s="201">
        <f>D4+H4+L4+P4+T4</f>
        <v>0</v>
      </c>
      <c r="Y4" s="202">
        <f>F4+J4+N4+R4+V4</f>
        <v>13</v>
      </c>
      <c r="Z4" s="202">
        <f>X4-Y4</f>
        <v>-13</v>
      </c>
      <c r="AA4" s="203">
        <f>RANK(W4,$W$4:$W$8,0)</f>
        <v>3</v>
      </c>
      <c r="AB4" s="178"/>
      <c r="AC4" s="204"/>
    </row>
    <row r="5" spans="1:29" ht="15.75">
      <c r="A5" s="111" t="s">
        <v>94</v>
      </c>
      <c r="B5" s="141"/>
      <c r="C5" s="139" t="str">
        <f>IF(D5="","",IF(D5=F5,"△",IF(D5&gt;F5,"○","●")))</f>
        <v>○</v>
      </c>
      <c r="D5" s="138">
        <v>13</v>
      </c>
      <c r="E5" s="138" t="s">
        <v>1</v>
      </c>
      <c r="F5" s="140">
        <v>0</v>
      </c>
      <c r="G5" s="230"/>
      <c r="H5" s="231"/>
      <c r="I5" s="231"/>
      <c r="J5" s="232"/>
      <c r="K5" s="139" t="str">
        <f>IF(L5="","",IF(L5=N5,"△",IF(L5&gt;N5,"○","●")))</f>
        <v>○</v>
      </c>
      <c r="L5" s="138">
        <v>7</v>
      </c>
      <c r="M5" s="138" t="s">
        <v>1</v>
      </c>
      <c r="N5" s="140">
        <v>0</v>
      </c>
      <c r="O5" s="139" t="str">
        <f>IF(P5="","",IF(P5=R5,"△",IF(P5&gt;R5,"○","●")))</f>
        <v>○</v>
      </c>
      <c r="P5" s="138">
        <v>5</v>
      </c>
      <c r="Q5" s="138" t="s">
        <v>1</v>
      </c>
      <c r="R5" s="140">
        <v>0</v>
      </c>
      <c r="S5" s="139">
        <f>IF(T5="","",IF(T5=V5,"△",IF(T5&gt;V5,"○","●")))</f>
      </c>
      <c r="T5" s="138"/>
      <c r="U5" s="138" t="s">
        <v>1</v>
      </c>
      <c r="V5" s="140"/>
      <c r="W5" s="200">
        <f>COUNTIF(C5:V5,"○")*3+COUNTIF(C5:V5,"△")</f>
        <v>9</v>
      </c>
      <c r="X5" s="201">
        <f>D5+H5+L5+P5+T5</f>
        <v>25</v>
      </c>
      <c r="Y5" s="202">
        <f>F5+J5+N5+R5+V5</f>
        <v>0</v>
      </c>
      <c r="Z5" s="202">
        <f>X5-Y5</f>
        <v>25</v>
      </c>
      <c r="AA5" s="203">
        <f>RANK(W5,$W$4:$W$8,0)</f>
        <v>1</v>
      </c>
      <c r="AB5" s="178"/>
      <c r="AC5" s="204"/>
    </row>
    <row r="6" spans="1:29" ht="15.75">
      <c r="A6" s="111" t="s">
        <v>95</v>
      </c>
      <c r="B6" s="141"/>
      <c r="C6" s="139">
        <f>IF(D6="","",IF(D6=F6,"△",IF(D6&gt;F6,"○","●")))</f>
      </c>
      <c r="D6" s="138"/>
      <c r="E6" s="138" t="s">
        <v>1</v>
      </c>
      <c r="F6" s="140"/>
      <c r="G6" s="139" t="str">
        <f>IF(H6="","",IF(H6=J6,"△",IF(H6&gt;J6,"○","●")))</f>
        <v>●</v>
      </c>
      <c r="H6" s="138">
        <v>0</v>
      </c>
      <c r="I6" s="138" t="s">
        <v>1</v>
      </c>
      <c r="J6" s="140">
        <v>7</v>
      </c>
      <c r="K6" s="230"/>
      <c r="L6" s="231"/>
      <c r="M6" s="231"/>
      <c r="N6" s="232"/>
      <c r="O6" s="139" t="str">
        <f>IF(P6="","",IF(P6=R6,"△",IF(P6&gt;R6,"○","●")))</f>
        <v>○</v>
      </c>
      <c r="P6" s="138">
        <v>2</v>
      </c>
      <c r="Q6" s="138" t="s">
        <v>1</v>
      </c>
      <c r="R6" s="140">
        <v>1</v>
      </c>
      <c r="S6" s="139">
        <f>IF(T6="","",IF(T6=V6,"△",IF(T6&gt;V6,"○","●")))</f>
      </c>
      <c r="T6" s="138"/>
      <c r="U6" s="138" t="s">
        <v>1</v>
      </c>
      <c r="V6" s="140"/>
      <c r="W6" s="200">
        <f>COUNTIF(C6:V6,"○")*3+COUNTIF(C6:V6,"△")</f>
        <v>3</v>
      </c>
      <c r="X6" s="201">
        <f>D6+H6+L6+P6+T6</f>
        <v>2</v>
      </c>
      <c r="Y6" s="202">
        <f>F6+J6+N6+R6+V6</f>
        <v>8</v>
      </c>
      <c r="Z6" s="202">
        <f>X6-Y6</f>
        <v>-6</v>
      </c>
      <c r="AA6" s="203">
        <f>RANK(W6,$W$4:$W$8,0)</f>
        <v>2</v>
      </c>
      <c r="AB6" s="178"/>
      <c r="AC6" s="204"/>
    </row>
    <row r="7" spans="1:29" ht="15.75">
      <c r="A7" s="111" t="s">
        <v>96</v>
      </c>
      <c r="B7" s="141"/>
      <c r="C7" s="139">
        <f>IF(D7="","",IF(D7=F7,"△",IF(D7&gt;F7,"○","●")))</f>
      </c>
      <c r="D7" s="138"/>
      <c r="E7" s="138" t="s">
        <v>1</v>
      </c>
      <c r="F7" s="140"/>
      <c r="G7" s="139" t="str">
        <f>IF(H7="","",IF(H7=J7,"△",IF(H7&gt;J7,"○","●")))</f>
        <v>●</v>
      </c>
      <c r="H7" s="138">
        <v>0</v>
      </c>
      <c r="I7" s="138" t="s">
        <v>1</v>
      </c>
      <c r="J7" s="140">
        <v>5</v>
      </c>
      <c r="K7" s="139" t="str">
        <f>IF(L7="","",IF(L7=N7,"△",IF(L7&gt;N7,"○","●")))</f>
        <v>●</v>
      </c>
      <c r="L7" s="138">
        <v>1</v>
      </c>
      <c r="M7" s="138" t="s">
        <v>1</v>
      </c>
      <c r="N7" s="140">
        <v>2</v>
      </c>
      <c r="O7" s="230"/>
      <c r="P7" s="231"/>
      <c r="Q7" s="231"/>
      <c r="R7" s="232"/>
      <c r="S7" s="139">
        <f>IF(T7="","",IF(T7=V7,"△",IF(T7&gt;V7,"○","●")))</f>
      </c>
      <c r="T7" s="138"/>
      <c r="U7" s="138" t="s">
        <v>1</v>
      </c>
      <c r="V7" s="140"/>
      <c r="W7" s="200">
        <f>COUNTIF(C7:V7,"○")*3+COUNTIF(C7:V7,"△")</f>
        <v>0</v>
      </c>
      <c r="X7" s="201">
        <f>D7+H7+L7+P7+T7</f>
        <v>1</v>
      </c>
      <c r="Y7" s="202">
        <f>F7+J7+N7+R7+V7</f>
        <v>7</v>
      </c>
      <c r="Z7" s="202">
        <f>X7-Y7</f>
        <v>-6</v>
      </c>
      <c r="AA7" s="203">
        <f>RANK(W7,$W$4:$W$8,0)</f>
        <v>3</v>
      </c>
      <c r="AB7" s="178"/>
      <c r="AC7" s="204"/>
    </row>
    <row r="8" spans="1:29" ht="16.5" thickBot="1">
      <c r="A8" s="233" t="s">
        <v>97</v>
      </c>
      <c r="B8" s="234"/>
      <c r="C8" s="235">
        <f>IF(D8="","",IF(D8=F8,"△",IF(D8&gt;F8,"○","●")))</f>
      </c>
      <c r="D8" s="236"/>
      <c r="E8" s="236" t="s">
        <v>1</v>
      </c>
      <c r="F8" s="237"/>
      <c r="G8" s="235">
        <f>IF(H8="","",IF(H8=J8,"△",IF(H8&gt;J8,"○","●")))</f>
      </c>
      <c r="H8" s="236"/>
      <c r="I8" s="236" t="s">
        <v>1</v>
      </c>
      <c r="J8" s="237"/>
      <c r="K8" s="235">
        <f>IF(L8="","",IF(L8=N8,"△",IF(L8&gt;N8,"○","●")))</f>
      </c>
      <c r="L8" s="236"/>
      <c r="M8" s="236" t="s">
        <v>1</v>
      </c>
      <c r="N8" s="237"/>
      <c r="O8" s="235">
        <f>IF(P8="","",IF(P8=R8,"△",IF(P8&gt;R8,"○","●")))</f>
      </c>
      <c r="P8" s="236"/>
      <c r="Q8" s="236" t="s">
        <v>1</v>
      </c>
      <c r="R8" s="237"/>
      <c r="S8" s="238"/>
      <c r="T8" s="239"/>
      <c r="U8" s="239"/>
      <c r="V8" s="240"/>
      <c r="W8" s="241">
        <f>COUNTIF(C8:V8,"○")*3+COUNTIF(C8:V8,"△")</f>
        <v>0</v>
      </c>
      <c r="X8" s="242">
        <f>D8+H8+L8+P8+T8</f>
        <v>0</v>
      </c>
      <c r="Y8" s="243">
        <f>F8+J8+N8+R8+V8</f>
        <v>0</v>
      </c>
      <c r="Z8" s="243">
        <f>X8-Y8</f>
        <v>0</v>
      </c>
      <c r="AA8" s="244">
        <f>RANK(W8,$W$4:$W$8,0)</f>
        <v>3</v>
      </c>
      <c r="AB8" s="245"/>
      <c r="AC8" s="246"/>
    </row>
  </sheetData>
  <sheetProtection/>
  <mergeCells count="23">
    <mergeCell ref="A6:B6"/>
    <mergeCell ref="K6:N6"/>
    <mergeCell ref="A7:B7"/>
    <mergeCell ref="O7:R7"/>
    <mergeCell ref="A8:B8"/>
    <mergeCell ref="S8:V8"/>
    <mergeCell ref="AA2:AA3"/>
    <mergeCell ref="AB2:AB3"/>
    <mergeCell ref="AC2:AC3"/>
    <mergeCell ref="A4:B4"/>
    <mergeCell ref="C4:F4"/>
    <mergeCell ref="A5:B5"/>
    <mergeCell ref="G5:J5"/>
    <mergeCell ref="A1:AC1"/>
    <mergeCell ref="C2:F3"/>
    <mergeCell ref="G2:J3"/>
    <mergeCell ref="K2:N3"/>
    <mergeCell ref="O2:R3"/>
    <mergeCell ref="S2:V3"/>
    <mergeCell ref="W2:W3"/>
    <mergeCell ref="X2:X3"/>
    <mergeCell ref="Y2:Y3"/>
    <mergeCell ref="Z2:Z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O19"/>
  <sheetViews>
    <sheetView zoomScalePageLayoutView="0" workbookViewId="0" topLeftCell="A1">
      <selection activeCell="A1" sqref="A1:AO19"/>
    </sheetView>
  </sheetViews>
  <sheetFormatPr defaultColWidth="9.140625" defaultRowHeight="15"/>
  <sheetData>
    <row r="1" spans="1:41" ht="42" thickBot="1">
      <c r="A1" s="247" t="s">
        <v>98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</row>
    <row r="2" spans="1:41" ht="12.75">
      <c r="A2" s="19"/>
      <c r="B2" s="215" t="s">
        <v>12</v>
      </c>
      <c r="C2" s="173" t="s">
        <v>99</v>
      </c>
      <c r="D2" s="172"/>
      <c r="E2" s="172"/>
      <c r="F2" s="174"/>
      <c r="G2" s="173" t="s">
        <v>100</v>
      </c>
      <c r="H2" s="172"/>
      <c r="I2" s="172"/>
      <c r="J2" s="172"/>
      <c r="K2" s="173" t="s">
        <v>101</v>
      </c>
      <c r="L2" s="172"/>
      <c r="M2" s="172"/>
      <c r="N2" s="172"/>
      <c r="O2" s="173" t="s">
        <v>102</v>
      </c>
      <c r="P2" s="172"/>
      <c r="Q2" s="172"/>
      <c r="R2" s="172"/>
      <c r="S2" s="173" t="s">
        <v>103</v>
      </c>
      <c r="T2" s="172"/>
      <c r="U2" s="172"/>
      <c r="V2" s="172"/>
      <c r="W2" s="173"/>
      <c r="X2" s="172"/>
      <c r="Y2" s="172"/>
      <c r="Z2" s="172"/>
      <c r="AA2" s="173"/>
      <c r="AB2" s="172"/>
      <c r="AC2" s="172"/>
      <c r="AD2" s="172"/>
      <c r="AE2" s="173"/>
      <c r="AF2" s="172"/>
      <c r="AG2" s="172"/>
      <c r="AH2" s="171"/>
      <c r="AI2" s="216" t="s">
        <v>11</v>
      </c>
      <c r="AJ2" s="168" t="s">
        <v>0</v>
      </c>
      <c r="AK2" s="168" t="s">
        <v>10</v>
      </c>
      <c r="AL2" s="168" t="s">
        <v>9</v>
      </c>
      <c r="AM2" s="168" t="s">
        <v>8</v>
      </c>
      <c r="AN2" s="168" t="s">
        <v>7</v>
      </c>
      <c r="AO2" s="167" t="s">
        <v>6</v>
      </c>
    </row>
    <row r="3" spans="1:41" ht="12.75">
      <c r="A3" s="217" t="s">
        <v>5</v>
      </c>
      <c r="B3" s="166"/>
      <c r="C3" s="164"/>
      <c r="D3" s="163"/>
      <c r="E3" s="163"/>
      <c r="F3" s="165"/>
      <c r="G3" s="164"/>
      <c r="H3" s="163"/>
      <c r="I3" s="163"/>
      <c r="J3" s="163"/>
      <c r="K3" s="164"/>
      <c r="L3" s="163"/>
      <c r="M3" s="163"/>
      <c r="N3" s="163"/>
      <c r="O3" s="164"/>
      <c r="P3" s="163"/>
      <c r="Q3" s="163"/>
      <c r="R3" s="163"/>
      <c r="S3" s="164"/>
      <c r="T3" s="163"/>
      <c r="U3" s="163"/>
      <c r="V3" s="163"/>
      <c r="W3" s="164"/>
      <c r="X3" s="163"/>
      <c r="Y3" s="163"/>
      <c r="Z3" s="163"/>
      <c r="AA3" s="164"/>
      <c r="AB3" s="163"/>
      <c r="AC3" s="163"/>
      <c r="AD3" s="163"/>
      <c r="AE3" s="164"/>
      <c r="AF3" s="163"/>
      <c r="AG3" s="163"/>
      <c r="AH3" s="162"/>
      <c r="AI3" s="218"/>
      <c r="AJ3" s="158"/>
      <c r="AK3" s="158"/>
      <c r="AL3" s="158"/>
      <c r="AM3" s="158"/>
      <c r="AN3" s="158"/>
      <c r="AO3" s="219"/>
    </row>
    <row r="4" spans="1:41" ht="15.75">
      <c r="A4" s="111" t="s">
        <v>99</v>
      </c>
      <c r="B4" s="141"/>
      <c r="C4" s="220"/>
      <c r="D4" s="221"/>
      <c r="E4" s="138"/>
      <c r="F4" s="140"/>
      <c r="G4" s="139" t="str">
        <f aca="true" t="shared" si="0" ref="G4:G19">IF(H4="","",IF(H4=J4,"△",IF(H4&gt;J4,"○","●")))</f>
        <v>○</v>
      </c>
      <c r="H4" s="138">
        <v>2</v>
      </c>
      <c r="I4" s="138" t="s">
        <v>1</v>
      </c>
      <c r="J4" s="140">
        <v>0</v>
      </c>
      <c r="K4" s="139" t="str">
        <f aca="true" t="shared" si="1" ref="K4:K19">IF(L4="","",IF(L4=N4,"△",IF(L4&gt;N4,"○","●")))</f>
        <v>○</v>
      </c>
      <c r="L4" s="138">
        <v>8</v>
      </c>
      <c r="M4" s="138" t="s">
        <v>1</v>
      </c>
      <c r="N4" s="140">
        <v>0</v>
      </c>
      <c r="O4" s="139" t="str">
        <f aca="true" t="shared" si="2" ref="O4:O19">IF(P4="","",IF(P4=R4,"△",IF(P4&gt;R4,"○","●")))</f>
        <v>○</v>
      </c>
      <c r="P4" s="138">
        <v>3</v>
      </c>
      <c r="Q4" s="138" t="s">
        <v>1</v>
      </c>
      <c r="R4" s="140">
        <v>2</v>
      </c>
      <c r="S4" s="139" t="str">
        <f aca="true" t="shared" si="3" ref="S4:S19">IF(T4="","",IF(T4=V4,"△",IF(T4&gt;V4,"○","●")))</f>
        <v>○</v>
      </c>
      <c r="T4" s="138">
        <v>5</v>
      </c>
      <c r="U4" s="138" t="s">
        <v>1</v>
      </c>
      <c r="V4" s="140">
        <v>0</v>
      </c>
      <c r="W4" s="139">
        <f aca="true" t="shared" si="4" ref="W4:W19">IF(X4="","",IF(X4=Z4,"△",IF(X4&gt;Z4,"○","●")))</f>
      </c>
      <c r="X4" s="138"/>
      <c r="Y4" s="138" t="s">
        <v>1</v>
      </c>
      <c r="Z4" s="140"/>
      <c r="AA4" s="139">
        <f aca="true" t="shared" si="5" ref="AA4:AA19">IF(AB4="","",IF(AB4=AD4,"△",IF(AB4&gt;AD4,"○","●")))</f>
      </c>
      <c r="AB4" s="138"/>
      <c r="AC4" s="138" t="s">
        <v>1</v>
      </c>
      <c r="AD4" s="140"/>
      <c r="AE4" s="139">
        <f aca="true" t="shared" si="6" ref="AE4:AE19">IF(AF4="","",IF(AF4=AH4,"△",IF(AF4&gt;AH4,"○","●")))</f>
      </c>
      <c r="AF4" s="138"/>
      <c r="AG4" s="138" t="s">
        <v>1</v>
      </c>
      <c r="AH4" s="137"/>
      <c r="AI4" s="136">
        <f>COUNTIF(C4:AH5,"○")*3+COUNTIF(C4:AH5,"△")</f>
        <v>12</v>
      </c>
      <c r="AJ4" s="135">
        <f>D4+H4+L4+P4+T4+X4+AB4+AF4+D5+H5+L5+P5+T5+X5+AB5+AF5</f>
        <v>18</v>
      </c>
      <c r="AK4" s="134">
        <f>-(F4+J4+N4+R4+V4+Z4+AD4+AH4+F5+J5+N5+R5+V5+Z5+AD5+AH5)</f>
        <v>-2</v>
      </c>
      <c r="AL4" s="134">
        <f>AJ4+AK4</f>
        <v>16</v>
      </c>
      <c r="AM4" s="133">
        <f>RANK(AI4,$AI$4:$AI$19,0)</f>
        <v>1</v>
      </c>
      <c r="AN4" s="178"/>
      <c r="AO4" s="132"/>
    </row>
    <row r="5" spans="1:41" ht="15.75">
      <c r="A5" s="117"/>
      <c r="B5" s="154"/>
      <c r="C5" s="156"/>
      <c r="D5" s="150"/>
      <c r="E5" s="222"/>
      <c r="F5" s="223"/>
      <c r="G5" s="151">
        <f t="shared" si="0"/>
      </c>
      <c r="H5" s="150"/>
      <c r="I5" s="149" t="s">
        <v>1</v>
      </c>
      <c r="J5" s="152"/>
      <c r="K5" s="151">
        <f t="shared" si="1"/>
      </c>
      <c r="L5" s="150"/>
      <c r="M5" s="149" t="s">
        <v>1</v>
      </c>
      <c r="N5" s="152"/>
      <c r="O5" s="151">
        <f t="shared" si="2"/>
      </c>
      <c r="P5" s="150"/>
      <c r="Q5" s="149" t="s">
        <v>1</v>
      </c>
      <c r="R5" s="152"/>
      <c r="S5" s="151">
        <f t="shared" si="3"/>
      </c>
      <c r="T5" s="150"/>
      <c r="U5" s="149" t="s">
        <v>1</v>
      </c>
      <c r="V5" s="152"/>
      <c r="W5" s="151">
        <f t="shared" si="4"/>
      </c>
      <c r="X5" s="150"/>
      <c r="Y5" s="149" t="s">
        <v>1</v>
      </c>
      <c r="Z5" s="152"/>
      <c r="AA5" s="151">
        <f t="shared" si="5"/>
      </c>
      <c r="AB5" s="150"/>
      <c r="AC5" s="149" t="s">
        <v>1</v>
      </c>
      <c r="AD5" s="152"/>
      <c r="AE5" s="151">
        <f t="shared" si="6"/>
      </c>
      <c r="AF5" s="150"/>
      <c r="AG5" s="149" t="s">
        <v>1</v>
      </c>
      <c r="AH5" s="148"/>
      <c r="AI5" s="147"/>
      <c r="AJ5" s="146"/>
      <c r="AK5" s="145"/>
      <c r="AL5" s="145"/>
      <c r="AM5" s="143"/>
      <c r="AN5" s="179"/>
      <c r="AO5" s="191"/>
    </row>
    <row r="6" spans="1:41" ht="15.75">
      <c r="A6" s="111" t="s">
        <v>100</v>
      </c>
      <c r="B6" s="141"/>
      <c r="C6" s="139" t="str">
        <f aca="true" t="shared" si="7" ref="C6:C19">IF(D6="","",IF(D6=F6,"△",IF(D6&gt;F6,"○","●")))</f>
        <v>●</v>
      </c>
      <c r="D6" s="138">
        <v>0</v>
      </c>
      <c r="E6" s="138" t="s">
        <v>1</v>
      </c>
      <c r="F6" s="140">
        <v>2</v>
      </c>
      <c r="G6" s="220"/>
      <c r="H6" s="221"/>
      <c r="I6" s="138"/>
      <c r="J6" s="140"/>
      <c r="K6" s="139" t="str">
        <f t="shared" si="1"/>
        <v>○</v>
      </c>
      <c r="L6" s="138">
        <v>11</v>
      </c>
      <c r="M6" s="138" t="s">
        <v>1</v>
      </c>
      <c r="N6" s="140">
        <v>0</v>
      </c>
      <c r="O6" s="139" t="str">
        <f t="shared" si="2"/>
        <v>○</v>
      </c>
      <c r="P6" s="138">
        <v>4</v>
      </c>
      <c r="Q6" s="138" t="s">
        <v>1</v>
      </c>
      <c r="R6" s="140">
        <v>1</v>
      </c>
      <c r="S6" s="139" t="str">
        <f t="shared" si="3"/>
        <v>○</v>
      </c>
      <c r="T6" s="138">
        <v>3</v>
      </c>
      <c r="U6" s="138" t="s">
        <v>1</v>
      </c>
      <c r="V6" s="140">
        <v>1</v>
      </c>
      <c r="W6" s="139">
        <f t="shared" si="4"/>
      </c>
      <c r="X6" s="138"/>
      <c r="Y6" s="138" t="s">
        <v>1</v>
      </c>
      <c r="Z6" s="140"/>
      <c r="AA6" s="139">
        <f t="shared" si="5"/>
      </c>
      <c r="AB6" s="138"/>
      <c r="AC6" s="138" t="s">
        <v>1</v>
      </c>
      <c r="AD6" s="140"/>
      <c r="AE6" s="139">
        <f t="shared" si="6"/>
      </c>
      <c r="AF6" s="138"/>
      <c r="AG6" s="138" t="s">
        <v>1</v>
      </c>
      <c r="AH6" s="137"/>
      <c r="AI6" s="136">
        <f>COUNTIF(C6:AH7,"○")*3+COUNTIF(C6:AH7,"△")</f>
        <v>9</v>
      </c>
      <c r="AJ6" s="135">
        <f>D6+H6+L6+P6+T6+X6+AB6+AF6+D7+H7+L7+P7+T7+X7+AB7+AF7</f>
        <v>18</v>
      </c>
      <c r="AK6" s="134">
        <f>-(F6+J6+N6+R6+V6+Z6+AD6+AH6+F7+J7+N7+R7+V7+Z7+AD7+AH7)</f>
        <v>-4</v>
      </c>
      <c r="AL6" s="134">
        <f>AJ6+AK6</f>
        <v>14</v>
      </c>
      <c r="AM6" s="133">
        <f>RANK(AI6,$AI$4:$AI$19,0)</f>
        <v>2</v>
      </c>
      <c r="AN6" s="178"/>
      <c r="AO6" s="132"/>
    </row>
    <row r="7" spans="1:41" ht="15.75">
      <c r="A7" s="117"/>
      <c r="B7" s="154"/>
      <c r="C7" s="151">
        <f t="shared" si="7"/>
      </c>
      <c r="D7" s="150"/>
      <c r="E7" s="149" t="s">
        <v>1</v>
      </c>
      <c r="F7" s="152"/>
      <c r="G7" s="151">
        <f t="shared" si="0"/>
      </c>
      <c r="H7" s="150"/>
      <c r="I7" s="222"/>
      <c r="J7" s="223"/>
      <c r="K7" s="151">
        <f t="shared" si="1"/>
      </c>
      <c r="L7" s="150"/>
      <c r="M7" s="149" t="s">
        <v>1</v>
      </c>
      <c r="N7" s="152"/>
      <c r="O7" s="151">
        <f t="shared" si="2"/>
      </c>
      <c r="P7" s="150"/>
      <c r="Q7" s="149" t="s">
        <v>1</v>
      </c>
      <c r="R7" s="152"/>
      <c r="S7" s="151">
        <f t="shared" si="3"/>
      </c>
      <c r="T7" s="150"/>
      <c r="U7" s="149" t="s">
        <v>1</v>
      </c>
      <c r="V7" s="152"/>
      <c r="W7" s="151">
        <f t="shared" si="4"/>
      </c>
      <c r="X7" s="150"/>
      <c r="Y7" s="149" t="s">
        <v>1</v>
      </c>
      <c r="Z7" s="152"/>
      <c r="AA7" s="151">
        <f t="shared" si="5"/>
      </c>
      <c r="AB7" s="150"/>
      <c r="AC7" s="149" t="s">
        <v>1</v>
      </c>
      <c r="AD7" s="152"/>
      <c r="AE7" s="151">
        <f t="shared" si="6"/>
      </c>
      <c r="AF7" s="150"/>
      <c r="AG7" s="149" t="s">
        <v>1</v>
      </c>
      <c r="AH7" s="148"/>
      <c r="AI7" s="147"/>
      <c r="AJ7" s="146"/>
      <c r="AK7" s="145"/>
      <c r="AL7" s="145"/>
      <c r="AM7" s="143"/>
      <c r="AN7" s="179"/>
      <c r="AO7" s="191"/>
    </row>
    <row r="8" spans="1:41" ht="15.75">
      <c r="A8" s="111" t="s">
        <v>101</v>
      </c>
      <c r="B8" s="141"/>
      <c r="C8" s="139" t="str">
        <f t="shared" si="7"/>
        <v>●</v>
      </c>
      <c r="D8" s="138">
        <v>0</v>
      </c>
      <c r="E8" s="138" t="s">
        <v>1</v>
      </c>
      <c r="F8" s="140">
        <v>8</v>
      </c>
      <c r="G8" s="139" t="str">
        <f t="shared" si="0"/>
        <v>●</v>
      </c>
      <c r="H8" s="138">
        <v>0</v>
      </c>
      <c r="I8" s="138" t="s">
        <v>1</v>
      </c>
      <c r="J8" s="140">
        <v>11</v>
      </c>
      <c r="K8" s="220"/>
      <c r="L8" s="221"/>
      <c r="M8" s="138"/>
      <c r="N8" s="140"/>
      <c r="O8" s="139" t="str">
        <f t="shared" si="2"/>
        <v>●</v>
      </c>
      <c r="P8" s="138">
        <v>0</v>
      </c>
      <c r="Q8" s="138" t="s">
        <v>1</v>
      </c>
      <c r="R8" s="140">
        <v>1</v>
      </c>
      <c r="S8" s="139" t="str">
        <f t="shared" si="3"/>
        <v>●</v>
      </c>
      <c r="T8" s="138">
        <v>1</v>
      </c>
      <c r="U8" s="138" t="s">
        <v>1</v>
      </c>
      <c r="V8" s="140">
        <v>5</v>
      </c>
      <c r="W8" s="139">
        <f t="shared" si="4"/>
      </c>
      <c r="X8" s="138"/>
      <c r="Y8" s="138" t="s">
        <v>1</v>
      </c>
      <c r="Z8" s="140"/>
      <c r="AA8" s="139">
        <f t="shared" si="5"/>
      </c>
      <c r="AB8" s="138"/>
      <c r="AC8" s="138" t="s">
        <v>1</v>
      </c>
      <c r="AD8" s="140"/>
      <c r="AE8" s="139">
        <f t="shared" si="6"/>
      </c>
      <c r="AF8" s="138"/>
      <c r="AG8" s="138" t="s">
        <v>1</v>
      </c>
      <c r="AH8" s="137"/>
      <c r="AI8" s="136">
        <f>COUNTIF(C8:AH9,"○")*3+COUNTIF(C8:AH9,"△")</f>
        <v>0</v>
      </c>
      <c r="AJ8" s="135">
        <f>D8+H8+L8+P8+T8+X8+AB8+AF8+D9+H9+L9+P9+T9+X9+AB9+AF9</f>
        <v>1</v>
      </c>
      <c r="AK8" s="134">
        <f>-(F8+J8+N8+R8+V8+Z8+AD8+AH8+F9+J9+N9+R9+V9+Z9+AD9+AH9)</f>
        <v>-25</v>
      </c>
      <c r="AL8" s="134">
        <f>AJ8+AK8</f>
        <v>-24</v>
      </c>
      <c r="AM8" s="133">
        <f>RANK(AI8,$AI$4:$AI$19,0)</f>
        <v>5</v>
      </c>
      <c r="AN8" s="178"/>
      <c r="AO8" s="132"/>
    </row>
    <row r="9" spans="1:41" ht="15.75">
      <c r="A9" s="117"/>
      <c r="B9" s="154"/>
      <c r="C9" s="151">
        <f t="shared" si="7"/>
      </c>
      <c r="D9" s="150"/>
      <c r="E9" s="149" t="s">
        <v>1</v>
      </c>
      <c r="F9" s="152"/>
      <c r="G9" s="151">
        <f t="shared" si="0"/>
      </c>
      <c r="H9" s="150"/>
      <c r="I9" s="149" t="s">
        <v>1</v>
      </c>
      <c r="J9" s="152"/>
      <c r="K9" s="151">
        <f t="shared" si="1"/>
      </c>
      <c r="L9" s="150"/>
      <c r="M9" s="222"/>
      <c r="N9" s="223"/>
      <c r="O9" s="151">
        <f t="shared" si="2"/>
      </c>
      <c r="P9" s="150"/>
      <c r="Q9" s="149" t="s">
        <v>1</v>
      </c>
      <c r="R9" s="152"/>
      <c r="S9" s="151">
        <f t="shared" si="3"/>
      </c>
      <c r="T9" s="150"/>
      <c r="U9" s="149" t="s">
        <v>1</v>
      </c>
      <c r="V9" s="152"/>
      <c r="W9" s="151">
        <f t="shared" si="4"/>
      </c>
      <c r="X9" s="150"/>
      <c r="Y9" s="149" t="s">
        <v>1</v>
      </c>
      <c r="Z9" s="152"/>
      <c r="AA9" s="151">
        <f t="shared" si="5"/>
      </c>
      <c r="AB9" s="150"/>
      <c r="AC9" s="149" t="s">
        <v>1</v>
      </c>
      <c r="AD9" s="152"/>
      <c r="AE9" s="151">
        <f t="shared" si="6"/>
      </c>
      <c r="AF9" s="150"/>
      <c r="AG9" s="149" t="s">
        <v>1</v>
      </c>
      <c r="AH9" s="148"/>
      <c r="AI9" s="147"/>
      <c r="AJ9" s="146"/>
      <c r="AK9" s="145"/>
      <c r="AL9" s="145"/>
      <c r="AM9" s="143"/>
      <c r="AN9" s="179"/>
      <c r="AO9" s="191"/>
    </row>
    <row r="10" spans="1:41" ht="15.75">
      <c r="A10" s="111" t="s">
        <v>102</v>
      </c>
      <c r="B10" s="141"/>
      <c r="C10" s="139" t="str">
        <f t="shared" si="7"/>
        <v>●</v>
      </c>
      <c r="D10" s="138">
        <v>2</v>
      </c>
      <c r="E10" s="138" t="s">
        <v>1</v>
      </c>
      <c r="F10" s="140">
        <v>3</v>
      </c>
      <c r="G10" s="139" t="str">
        <f t="shared" si="0"/>
        <v>●</v>
      </c>
      <c r="H10" s="138">
        <v>1</v>
      </c>
      <c r="I10" s="138" t="s">
        <v>1</v>
      </c>
      <c r="J10" s="140">
        <v>4</v>
      </c>
      <c r="K10" s="139" t="str">
        <f t="shared" si="1"/>
        <v>○</v>
      </c>
      <c r="L10" s="138">
        <v>1</v>
      </c>
      <c r="M10" s="138" t="s">
        <v>1</v>
      </c>
      <c r="N10" s="140">
        <v>0</v>
      </c>
      <c r="O10" s="220"/>
      <c r="P10" s="221"/>
      <c r="Q10" s="138"/>
      <c r="R10" s="140"/>
      <c r="S10" s="139" t="str">
        <f t="shared" si="3"/>
        <v>○</v>
      </c>
      <c r="T10" s="138">
        <v>6</v>
      </c>
      <c r="U10" s="138" t="s">
        <v>1</v>
      </c>
      <c r="V10" s="140">
        <v>1</v>
      </c>
      <c r="W10" s="139">
        <f t="shared" si="4"/>
      </c>
      <c r="X10" s="138"/>
      <c r="Y10" s="138" t="s">
        <v>1</v>
      </c>
      <c r="Z10" s="140"/>
      <c r="AA10" s="139">
        <f t="shared" si="5"/>
      </c>
      <c r="AB10" s="138"/>
      <c r="AC10" s="138" t="s">
        <v>1</v>
      </c>
      <c r="AD10" s="140"/>
      <c r="AE10" s="139">
        <f t="shared" si="6"/>
      </c>
      <c r="AF10" s="138"/>
      <c r="AG10" s="138" t="s">
        <v>1</v>
      </c>
      <c r="AH10" s="137"/>
      <c r="AI10" s="136">
        <f>COUNTIF(C10:AH11,"○")*3+COUNTIF(C10:AH11,"△")</f>
        <v>6</v>
      </c>
      <c r="AJ10" s="135">
        <f>D10+H10+L10+P10+T10+X10+AB10+AF10+D11+H11+L11+P11+T11+X11+AB11+AF11</f>
        <v>10</v>
      </c>
      <c r="AK10" s="134">
        <f>-(F10+J10+N10+R10+V10+Z10+AD10+AH10+F11+J11+N11+R11+V11+Z11+AD11+AH11)</f>
        <v>-8</v>
      </c>
      <c r="AL10" s="134">
        <f>AJ10+AK10</f>
        <v>2</v>
      </c>
      <c r="AM10" s="133">
        <f>RANK(AI10,$AI$4:$AI$19,0)</f>
        <v>3</v>
      </c>
      <c r="AN10" s="178"/>
      <c r="AO10" s="132"/>
    </row>
    <row r="11" spans="1:41" ht="15.75">
      <c r="A11" s="117"/>
      <c r="B11" s="154"/>
      <c r="C11" s="151">
        <f t="shared" si="7"/>
      </c>
      <c r="D11" s="150"/>
      <c r="E11" s="149" t="s">
        <v>1</v>
      </c>
      <c r="F11" s="152"/>
      <c r="G11" s="151">
        <f t="shared" si="0"/>
      </c>
      <c r="H11" s="150"/>
      <c r="I11" s="149" t="s">
        <v>1</v>
      </c>
      <c r="J11" s="152"/>
      <c r="K11" s="151">
        <f t="shared" si="1"/>
      </c>
      <c r="L11" s="150"/>
      <c r="M11" s="149" t="s">
        <v>1</v>
      </c>
      <c r="N11" s="152"/>
      <c r="O11" s="151">
        <f t="shared" si="2"/>
      </c>
      <c r="P11" s="150"/>
      <c r="Q11" s="222"/>
      <c r="R11" s="223"/>
      <c r="S11" s="151">
        <f t="shared" si="3"/>
      </c>
      <c r="T11" s="150"/>
      <c r="U11" s="149" t="s">
        <v>1</v>
      </c>
      <c r="V11" s="152"/>
      <c r="W11" s="151">
        <f t="shared" si="4"/>
      </c>
      <c r="X11" s="150"/>
      <c r="Y11" s="149" t="s">
        <v>1</v>
      </c>
      <c r="Z11" s="152"/>
      <c r="AA11" s="151">
        <f t="shared" si="5"/>
      </c>
      <c r="AB11" s="150"/>
      <c r="AC11" s="149" t="s">
        <v>1</v>
      </c>
      <c r="AD11" s="152"/>
      <c r="AE11" s="151">
        <f t="shared" si="6"/>
      </c>
      <c r="AF11" s="150"/>
      <c r="AG11" s="149" t="s">
        <v>1</v>
      </c>
      <c r="AH11" s="148"/>
      <c r="AI11" s="147"/>
      <c r="AJ11" s="146"/>
      <c r="AK11" s="145"/>
      <c r="AL11" s="145"/>
      <c r="AM11" s="143"/>
      <c r="AN11" s="179"/>
      <c r="AO11" s="191"/>
    </row>
    <row r="12" spans="1:41" ht="15.75">
      <c r="A12" s="111" t="s">
        <v>103</v>
      </c>
      <c r="B12" s="141"/>
      <c r="C12" s="139" t="str">
        <f t="shared" si="7"/>
        <v>●</v>
      </c>
      <c r="D12" s="138">
        <v>0</v>
      </c>
      <c r="E12" s="138" t="s">
        <v>1</v>
      </c>
      <c r="F12" s="140">
        <v>5</v>
      </c>
      <c r="G12" s="139" t="str">
        <f t="shared" si="0"/>
        <v>●</v>
      </c>
      <c r="H12" s="138">
        <v>1</v>
      </c>
      <c r="I12" s="138" t="s">
        <v>1</v>
      </c>
      <c r="J12" s="140">
        <v>3</v>
      </c>
      <c r="K12" s="139" t="str">
        <f t="shared" si="1"/>
        <v>○</v>
      </c>
      <c r="L12" s="138">
        <v>5</v>
      </c>
      <c r="M12" s="138" t="s">
        <v>1</v>
      </c>
      <c r="N12" s="140">
        <v>1</v>
      </c>
      <c r="O12" s="139" t="str">
        <f t="shared" si="2"/>
        <v>●</v>
      </c>
      <c r="P12" s="138">
        <v>1</v>
      </c>
      <c r="Q12" s="138" t="s">
        <v>1</v>
      </c>
      <c r="R12" s="140">
        <v>6</v>
      </c>
      <c r="S12" s="220"/>
      <c r="T12" s="221"/>
      <c r="U12" s="138"/>
      <c r="V12" s="140"/>
      <c r="W12" s="139">
        <f t="shared" si="4"/>
      </c>
      <c r="X12" s="138"/>
      <c r="Y12" s="138" t="s">
        <v>1</v>
      </c>
      <c r="Z12" s="140"/>
      <c r="AA12" s="139">
        <f t="shared" si="5"/>
      </c>
      <c r="AB12" s="138"/>
      <c r="AC12" s="138" t="s">
        <v>1</v>
      </c>
      <c r="AD12" s="140"/>
      <c r="AE12" s="139">
        <f t="shared" si="6"/>
      </c>
      <c r="AF12" s="138"/>
      <c r="AG12" s="138" t="s">
        <v>1</v>
      </c>
      <c r="AH12" s="137"/>
      <c r="AI12" s="136">
        <f>COUNTIF(C12:AH13,"○")*3+COUNTIF(C12:AH13,"△")</f>
        <v>3</v>
      </c>
      <c r="AJ12" s="135">
        <f>D12+H12+L12+P12+T12+X12+AB12+AF12+D13+H13+L13+P13+T13+X13+AB13+AF13</f>
        <v>7</v>
      </c>
      <c r="AK12" s="134">
        <f>-(F12+J12+N12+R12+V12+Z12+AD12+AH12+F13+J13+N13+R13+V13+Z13+AD13+AH13)</f>
        <v>-15</v>
      </c>
      <c r="AL12" s="134">
        <f>AJ12+AK12</f>
        <v>-8</v>
      </c>
      <c r="AM12" s="133">
        <f>RANK(AI12,$AI$4:$AI$19,0)</f>
        <v>4</v>
      </c>
      <c r="AN12" s="178"/>
      <c r="AO12" s="132"/>
    </row>
    <row r="13" spans="1:41" ht="15.75">
      <c r="A13" s="117"/>
      <c r="B13" s="154"/>
      <c r="C13" s="151">
        <f t="shared" si="7"/>
      </c>
      <c r="D13" s="150"/>
      <c r="E13" s="149" t="s">
        <v>1</v>
      </c>
      <c r="F13" s="152"/>
      <c r="G13" s="151">
        <f t="shared" si="0"/>
      </c>
      <c r="H13" s="150"/>
      <c r="I13" s="149" t="s">
        <v>1</v>
      </c>
      <c r="J13" s="152"/>
      <c r="K13" s="151">
        <f t="shared" si="1"/>
      </c>
      <c r="L13" s="150"/>
      <c r="M13" s="149" t="s">
        <v>1</v>
      </c>
      <c r="N13" s="152"/>
      <c r="O13" s="151">
        <f t="shared" si="2"/>
      </c>
      <c r="P13" s="150"/>
      <c r="Q13" s="149" t="s">
        <v>1</v>
      </c>
      <c r="R13" s="152"/>
      <c r="S13" s="151">
        <f t="shared" si="3"/>
      </c>
      <c r="T13" s="150"/>
      <c r="U13" s="222"/>
      <c r="V13" s="223"/>
      <c r="W13" s="151">
        <f t="shared" si="4"/>
      </c>
      <c r="X13" s="150"/>
      <c r="Y13" s="149" t="s">
        <v>1</v>
      </c>
      <c r="Z13" s="152"/>
      <c r="AA13" s="151">
        <f t="shared" si="5"/>
      </c>
      <c r="AB13" s="150"/>
      <c r="AC13" s="149" t="s">
        <v>1</v>
      </c>
      <c r="AD13" s="152"/>
      <c r="AE13" s="151">
        <f t="shared" si="6"/>
      </c>
      <c r="AF13" s="150"/>
      <c r="AG13" s="149" t="s">
        <v>1</v>
      </c>
      <c r="AH13" s="148"/>
      <c r="AI13" s="147"/>
      <c r="AJ13" s="146"/>
      <c r="AK13" s="145"/>
      <c r="AL13" s="145"/>
      <c r="AM13" s="143"/>
      <c r="AN13" s="179"/>
      <c r="AO13" s="191"/>
    </row>
    <row r="14" spans="1:41" ht="15.75">
      <c r="A14" s="111"/>
      <c r="B14" s="141"/>
      <c r="C14" s="139">
        <f t="shared" si="7"/>
      </c>
      <c r="D14" s="138"/>
      <c r="E14" s="138" t="s">
        <v>1</v>
      </c>
      <c r="F14" s="140"/>
      <c r="G14" s="139">
        <f t="shared" si="0"/>
      </c>
      <c r="H14" s="138"/>
      <c r="I14" s="138" t="s">
        <v>1</v>
      </c>
      <c r="J14" s="140"/>
      <c r="K14" s="139">
        <f t="shared" si="1"/>
      </c>
      <c r="L14" s="138"/>
      <c r="M14" s="138" t="s">
        <v>1</v>
      </c>
      <c r="N14" s="140"/>
      <c r="O14" s="139">
        <f t="shared" si="2"/>
      </c>
      <c r="P14" s="138"/>
      <c r="Q14" s="138" t="s">
        <v>1</v>
      </c>
      <c r="R14" s="140"/>
      <c r="S14" s="139">
        <f t="shared" si="3"/>
      </c>
      <c r="T14" s="138"/>
      <c r="U14" s="138" t="s">
        <v>1</v>
      </c>
      <c r="V14" s="140"/>
      <c r="W14" s="220"/>
      <c r="X14" s="221"/>
      <c r="Y14" s="138"/>
      <c r="Z14" s="140"/>
      <c r="AA14" s="139">
        <f t="shared" si="5"/>
      </c>
      <c r="AB14" s="138"/>
      <c r="AC14" s="138" t="s">
        <v>1</v>
      </c>
      <c r="AD14" s="140"/>
      <c r="AE14" s="139">
        <f t="shared" si="6"/>
      </c>
      <c r="AF14" s="138"/>
      <c r="AG14" s="138" t="s">
        <v>1</v>
      </c>
      <c r="AH14" s="137"/>
      <c r="AI14" s="136">
        <f>COUNTIF(C14:AH15,"○")*3+COUNTIF(C14:AH15,"△")</f>
        <v>0</v>
      </c>
      <c r="AJ14" s="135">
        <f>D14+H14+L14+P14+T14+X14+AB14+AF14+D15+H15+L15+P15+T15+X15+AB15+AF15</f>
        <v>0</v>
      </c>
      <c r="AK14" s="134">
        <f>-(F14+J14+N14+R14+V14+Z14+AD14+AH14+F15+J15+N15+R15+V15+Z15+AD15+AH15)</f>
        <v>0</v>
      </c>
      <c r="AL14" s="134">
        <f>AJ14+AK14</f>
        <v>0</v>
      </c>
      <c r="AM14" s="133">
        <f>RANK(AI14,$AI$4:$AI$19,0)</f>
        <v>5</v>
      </c>
      <c r="AN14" s="178"/>
      <c r="AO14" s="132"/>
    </row>
    <row r="15" spans="1:41" ht="15.75">
      <c r="A15" s="117"/>
      <c r="B15" s="154"/>
      <c r="C15" s="151">
        <f t="shared" si="7"/>
      </c>
      <c r="D15" s="150"/>
      <c r="E15" s="149" t="s">
        <v>1</v>
      </c>
      <c r="F15" s="152"/>
      <c r="G15" s="151">
        <f t="shared" si="0"/>
      </c>
      <c r="H15" s="150"/>
      <c r="I15" s="149" t="s">
        <v>1</v>
      </c>
      <c r="J15" s="152"/>
      <c r="K15" s="151">
        <f t="shared" si="1"/>
      </c>
      <c r="L15" s="150"/>
      <c r="M15" s="149" t="s">
        <v>1</v>
      </c>
      <c r="N15" s="152"/>
      <c r="O15" s="151">
        <f t="shared" si="2"/>
      </c>
      <c r="P15" s="150"/>
      <c r="Q15" s="149" t="s">
        <v>1</v>
      </c>
      <c r="R15" s="152"/>
      <c r="S15" s="151">
        <f t="shared" si="3"/>
      </c>
      <c r="T15" s="150"/>
      <c r="U15" s="149" t="s">
        <v>1</v>
      </c>
      <c r="V15" s="152"/>
      <c r="W15" s="151">
        <f t="shared" si="4"/>
      </c>
      <c r="X15" s="150"/>
      <c r="Y15" s="222"/>
      <c r="Z15" s="223"/>
      <c r="AA15" s="151">
        <f t="shared" si="5"/>
      </c>
      <c r="AB15" s="150"/>
      <c r="AC15" s="149" t="s">
        <v>1</v>
      </c>
      <c r="AD15" s="152"/>
      <c r="AE15" s="151">
        <f t="shared" si="6"/>
      </c>
      <c r="AF15" s="150"/>
      <c r="AG15" s="149" t="s">
        <v>1</v>
      </c>
      <c r="AH15" s="148"/>
      <c r="AI15" s="147"/>
      <c r="AJ15" s="146"/>
      <c r="AK15" s="145"/>
      <c r="AL15" s="145"/>
      <c r="AM15" s="143"/>
      <c r="AN15" s="179"/>
      <c r="AO15" s="191"/>
    </row>
    <row r="16" spans="1:41" ht="15.75">
      <c r="A16" s="111"/>
      <c r="B16" s="141"/>
      <c r="C16" s="139">
        <f t="shared" si="7"/>
      </c>
      <c r="D16" s="138"/>
      <c r="E16" s="138" t="s">
        <v>1</v>
      </c>
      <c r="F16" s="140"/>
      <c r="G16" s="139">
        <f t="shared" si="0"/>
      </c>
      <c r="H16" s="138"/>
      <c r="I16" s="138" t="s">
        <v>1</v>
      </c>
      <c r="J16" s="140"/>
      <c r="K16" s="139">
        <f t="shared" si="1"/>
      </c>
      <c r="L16" s="138"/>
      <c r="M16" s="138" t="s">
        <v>1</v>
      </c>
      <c r="N16" s="140"/>
      <c r="O16" s="139">
        <f t="shared" si="2"/>
      </c>
      <c r="P16" s="138"/>
      <c r="Q16" s="138" t="s">
        <v>1</v>
      </c>
      <c r="R16" s="140"/>
      <c r="S16" s="139">
        <f t="shared" si="3"/>
      </c>
      <c r="T16" s="138"/>
      <c r="U16" s="138" t="s">
        <v>1</v>
      </c>
      <c r="V16" s="140"/>
      <c r="W16" s="139">
        <f t="shared" si="4"/>
      </c>
      <c r="X16" s="138"/>
      <c r="Y16" s="138" t="s">
        <v>1</v>
      </c>
      <c r="Z16" s="140"/>
      <c r="AA16" s="220"/>
      <c r="AB16" s="221"/>
      <c r="AC16" s="138"/>
      <c r="AD16" s="140"/>
      <c r="AE16" s="139">
        <f t="shared" si="6"/>
      </c>
      <c r="AF16" s="138"/>
      <c r="AG16" s="138" t="s">
        <v>1</v>
      </c>
      <c r="AH16" s="137"/>
      <c r="AI16" s="136">
        <f>COUNTIF(C16:AH17,"○")*3+COUNTIF(C16:AH17,"△")</f>
        <v>0</v>
      </c>
      <c r="AJ16" s="135">
        <f>D16+H16+L16+P16+T16+X16+AB16+AF16+D17+H17+L17+P17+T17+X17+AB17+AF17</f>
        <v>0</v>
      </c>
      <c r="AK16" s="134">
        <f>-(F16+J16+N16+R16+V16+Z16+AD16+AH16+F17+J17+N17+R17+V17+Z17+AD17+AH17)</f>
        <v>0</v>
      </c>
      <c r="AL16" s="134">
        <f>AJ16+AK16</f>
        <v>0</v>
      </c>
      <c r="AM16" s="133">
        <f>RANK(AI16,$AI$4:$AI$19,0)</f>
        <v>5</v>
      </c>
      <c r="AN16" s="178"/>
      <c r="AO16" s="132"/>
    </row>
    <row r="17" spans="1:41" ht="15.75">
      <c r="A17" s="117"/>
      <c r="B17" s="154"/>
      <c r="C17" s="151">
        <f t="shared" si="7"/>
      </c>
      <c r="D17" s="150"/>
      <c r="E17" s="149" t="s">
        <v>1</v>
      </c>
      <c r="F17" s="152"/>
      <c r="G17" s="151">
        <f t="shared" si="0"/>
      </c>
      <c r="H17" s="150"/>
      <c r="I17" s="149" t="s">
        <v>1</v>
      </c>
      <c r="J17" s="152"/>
      <c r="K17" s="151">
        <f t="shared" si="1"/>
      </c>
      <c r="L17" s="150"/>
      <c r="M17" s="149" t="s">
        <v>1</v>
      </c>
      <c r="N17" s="152"/>
      <c r="O17" s="151">
        <f t="shared" si="2"/>
      </c>
      <c r="P17" s="150"/>
      <c r="Q17" s="149" t="s">
        <v>1</v>
      </c>
      <c r="R17" s="152"/>
      <c r="S17" s="151">
        <f t="shared" si="3"/>
      </c>
      <c r="T17" s="150"/>
      <c r="U17" s="149" t="s">
        <v>1</v>
      </c>
      <c r="V17" s="152"/>
      <c r="W17" s="151">
        <f t="shared" si="4"/>
      </c>
      <c r="X17" s="150"/>
      <c r="Y17" s="149" t="s">
        <v>1</v>
      </c>
      <c r="Z17" s="152"/>
      <c r="AA17" s="151">
        <f t="shared" si="5"/>
      </c>
      <c r="AB17" s="150"/>
      <c r="AC17" s="222"/>
      <c r="AD17" s="223"/>
      <c r="AE17" s="151">
        <f t="shared" si="6"/>
      </c>
      <c r="AF17" s="150"/>
      <c r="AG17" s="149" t="s">
        <v>1</v>
      </c>
      <c r="AH17" s="148"/>
      <c r="AI17" s="147"/>
      <c r="AJ17" s="146"/>
      <c r="AK17" s="145"/>
      <c r="AL17" s="145"/>
      <c r="AM17" s="143"/>
      <c r="AN17" s="179"/>
      <c r="AO17" s="191"/>
    </row>
    <row r="18" spans="1:41" ht="15.75">
      <c r="A18" s="111"/>
      <c r="B18" s="141"/>
      <c r="C18" s="139">
        <f t="shared" si="7"/>
      </c>
      <c r="D18" s="138"/>
      <c r="E18" s="138" t="s">
        <v>1</v>
      </c>
      <c r="F18" s="140"/>
      <c r="G18" s="139">
        <f t="shared" si="0"/>
      </c>
      <c r="H18" s="138"/>
      <c r="I18" s="138" t="s">
        <v>1</v>
      </c>
      <c r="J18" s="140"/>
      <c r="K18" s="139">
        <f t="shared" si="1"/>
      </c>
      <c r="L18" s="138"/>
      <c r="M18" s="138" t="s">
        <v>1</v>
      </c>
      <c r="N18" s="140"/>
      <c r="O18" s="139">
        <f t="shared" si="2"/>
      </c>
      <c r="P18" s="138"/>
      <c r="Q18" s="138" t="s">
        <v>1</v>
      </c>
      <c r="R18" s="140"/>
      <c r="S18" s="139">
        <f t="shared" si="3"/>
      </c>
      <c r="T18" s="138"/>
      <c r="U18" s="138" t="s">
        <v>1</v>
      </c>
      <c r="V18" s="140"/>
      <c r="W18" s="139">
        <f t="shared" si="4"/>
      </c>
      <c r="X18" s="138"/>
      <c r="Y18" s="138" t="s">
        <v>1</v>
      </c>
      <c r="Z18" s="140"/>
      <c r="AA18" s="139">
        <f t="shared" si="5"/>
      </c>
      <c r="AB18" s="138"/>
      <c r="AC18" s="138" t="s">
        <v>1</v>
      </c>
      <c r="AD18" s="140"/>
      <c r="AE18" s="220"/>
      <c r="AF18" s="221"/>
      <c r="AG18" s="138"/>
      <c r="AH18" s="137"/>
      <c r="AI18" s="136">
        <f>COUNTIF(C18:AH19,"○")*3+COUNTIF(C18:AH19,"△")</f>
        <v>0</v>
      </c>
      <c r="AJ18" s="135">
        <f>D18+H18+L18+P18+T18+X18+AB18+AF18+D19+H19+L19+P19+T19+X19+AB19+AF19</f>
        <v>0</v>
      </c>
      <c r="AK18" s="134">
        <f>-(F18+J18+N18+R18+V18+Z18+AD18+AH18+F19+J19+N19+R19+V19+Z19+AD19+AH19)</f>
        <v>0</v>
      </c>
      <c r="AL18" s="134">
        <f>AJ18+AK18</f>
        <v>0</v>
      </c>
      <c r="AM18" s="133">
        <f>RANK(AI18,$AI$4:$AI$19,0)</f>
        <v>5</v>
      </c>
      <c r="AN18" s="178"/>
      <c r="AO18" s="132"/>
    </row>
    <row r="19" spans="1:41" ht="16.5" thickBot="1">
      <c r="A19" s="113"/>
      <c r="B19" s="131"/>
      <c r="C19" s="130">
        <f t="shared" si="7"/>
      </c>
      <c r="D19" s="129"/>
      <c r="E19" s="128" t="s">
        <v>1</v>
      </c>
      <c r="F19" s="128"/>
      <c r="G19" s="130">
        <f t="shared" si="0"/>
      </c>
      <c r="H19" s="129"/>
      <c r="I19" s="128" t="s">
        <v>1</v>
      </c>
      <c r="J19" s="128"/>
      <c r="K19" s="130">
        <f t="shared" si="1"/>
      </c>
      <c r="L19" s="129"/>
      <c r="M19" s="128" t="s">
        <v>1</v>
      </c>
      <c r="N19" s="128"/>
      <c r="O19" s="130">
        <f t="shared" si="2"/>
      </c>
      <c r="P19" s="129"/>
      <c r="Q19" s="128" t="s">
        <v>1</v>
      </c>
      <c r="R19" s="128"/>
      <c r="S19" s="130">
        <f t="shared" si="3"/>
      </c>
      <c r="T19" s="129"/>
      <c r="U19" s="128" t="s">
        <v>1</v>
      </c>
      <c r="V19" s="128"/>
      <c r="W19" s="130">
        <f t="shared" si="4"/>
      </c>
      <c r="X19" s="129"/>
      <c r="Y19" s="128" t="s">
        <v>1</v>
      </c>
      <c r="Z19" s="128"/>
      <c r="AA19" s="130">
        <f t="shared" si="5"/>
      </c>
      <c r="AB19" s="129"/>
      <c r="AC19" s="128" t="s">
        <v>1</v>
      </c>
      <c r="AD19" s="128"/>
      <c r="AE19" s="248">
        <f t="shared" si="6"/>
      </c>
      <c r="AF19" s="129"/>
      <c r="AG19" s="224"/>
      <c r="AH19" s="249"/>
      <c r="AI19" s="126"/>
      <c r="AJ19" s="125"/>
      <c r="AK19" s="124"/>
      <c r="AL19" s="124"/>
      <c r="AM19" s="123"/>
      <c r="AN19" s="177"/>
      <c r="AO19" s="226"/>
    </row>
  </sheetData>
  <sheetProtection/>
  <mergeCells count="88">
    <mergeCell ref="AL18:AL19"/>
    <mergeCell ref="AM18:AM19"/>
    <mergeCell ref="AO18:AO19"/>
    <mergeCell ref="AG19:AH19"/>
    <mergeCell ref="AC17:AD17"/>
    <mergeCell ref="A18:B19"/>
    <mergeCell ref="AE18:AF18"/>
    <mergeCell ref="AI18:AI19"/>
    <mergeCell ref="AJ18:AJ19"/>
    <mergeCell ref="AK18:AK19"/>
    <mergeCell ref="AO14:AO15"/>
    <mergeCell ref="Y15:Z15"/>
    <mergeCell ref="A16:B17"/>
    <mergeCell ref="AA16:AB16"/>
    <mergeCell ref="AI16:AI17"/>
    <mergeCell ref="AJ16:AJ17"/>
    <mergeCell ref="AK16:AK17"/>
    <mergeCell ref="AL16:AL17"/>
    <mergeCell ref="AM16:AM17"/>
    <mergeCell ref="AO16:AO17"/>
    <mergeCell ref="AM12:AM13"/>
    <mergeCell ref="AO12:AO13"/>
    <mergeCell ref="U13:V13"/>
    <mergeCell ref="A14:B15"/>
    <mergeCell ref="W14:X14"/>
    <mergeCell ref="AI14:AI15"/>
    <mergeCell ref="AJ14:AJ15"/>
    <mergeCell ref="AK14:AK15"/>
    <mergeCell ref="AL14:AL15"/>
    <mergeCell ref="AM14:AM15"/>
    <mergeCell ref="AL10:AL11"/>
    <mergeCell ref="AM10:AM11"/>
    <mergeCell ref="AO10:AO11"/>
    <mergeCell ref="Q11:R11"/>
    <mergeCell ref="A12:B13"/>
    <mergeCell ref="S12:T12"/>
    <mergeCell ref="AI12:AI13"/>
    <mergeCell ref="AJ12:AJ13"/>
    <mergeCell ref="AK12:AK13"/>
    <mergeCell ref="AL12:AL13"/>
    <mergeCell ref="M9:N9"/>
    <mergeCell ref="A10:B11"/>
    <mergeCell ref="O10:P10"/>
    <mergeCell ref="AI10:AI11"/>
    <mergeCell ref="AJ10:AJ11"/>
    <mergeCell ref="AK10:AK11"/>
    <mergeCell ref="AO6:AO7"/>
    <mergeCell ref="I7:J7"/>
    <mergeCell ref="A8:B9"/>
    <mergeCell ref="K8:L8"/>
    <mergeCell ref="AI8:AI9"/>
    <mergeCell ref="AJ8:AJ9"/>
    <mergeCell ref="AK8:AK9"/>
    <mergeCell ref="AL8:AL9"/>
    <mergeCell ref="AM8:AM9"/>
    <mergeCell ref="AO8:AO9"/>
    <mergeCell ref="AM4:AM5"/>
    <mergeCell ref="AO4:AO5"/>
    <mergeCell ref="E5:F5"/>
    <mergeCell ref="A6:B7"/>
    <mergeCell ref="G6:H6"/>
    <mergeCell ref="AI6:AI7"/>
    <mergeCell ref="AJ6:AJ7"/>
    <mergeCell ref="AK6:AK7"/>
    <mergeCell ref="AL6:AL7"/>
    <mergeCell ref="AM6:AM7"/>
    <mergeCell ref="A4:B5"/>
    <mergeCell ref="C4:D4"/>
    <mergeCell ref="AI4:AI5"/>
    <mergeCell ref="AJ4:AJ5"/>
    <mergeCell ref="AK4:AK5"/>
    <mergeCell ref="AL4:AL5"/>
    <mergeCell ref="AJ2:AJ3"/>
    <mergeCell ref="AK2:AK3"/>
    <mergeCell ref="AL2:AL3"/>
    <mergeCell ref="AM2:AM3"/>
    <mergeCell ref="AN2:AN3"/>
    <mergeCell ref="AO2:AO3"/>
    <mergeCell ref="A1:AO1"/>
    <mergeCell ref="C2:F3"/>
    <mergeCell ref="G2:J3"/>
    <mergeCell ref="K2:N3"/>
    <mergeCell ref="O2:R3"/>
    <mergeCell ref="S2:V3"/>
    <mergeCell ref="W2:Z3"/>
    <mergeCell ref="AA2:AD3"/>
    <mergeCell ref="AE2:AH3"/>
    <mergeCell ref="AI2:AI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19"/>
  <sheetViews>
    <sheetView tabSelected="1" zoomScalePageLayoutView="0" workbookViewId="0" topLeftCell="A1">
      <selection activeCell="A1" sqref="A1:AO19"/>
    </sheetView>
  </sheetViews>
  <sheetFormatPr defaultColWidth="9.140625" defaultRowHeight="15"/>
  <sheetData>
    <row r="1" spans="1:41" ht="42" thickBot="1">
      <c r="A1" s="247" t="s">
        <v>104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</row>
    <row r="2" spans="1:41" ht="12.75">
      <c r="A2" s="19"/>
      <c r="B2" s="215" t="s">
        <v>12</v>
      </c>
      <c r="C2" s="173" t="s">
        <v>99</v>
      </c>
      <c r="D2" s="172"/>
      <c r="E2" s="172"/>
      <c r="F2" s="174"/>
      <c r="G2" s="173" t="s">
        <v>100</v>
      </c>
      <c r="H2" s="172"/>
      <c r="I2" s="172"/>
      <c r="J2" s="172"/>
      <c r="K2" s="173" t="s">
        <v>101</v>
      </c>
      <c r="L2" s="172"/>
      <c r="M2" s="172"/>
      <c r="N2" s="172"/>
      <c r="O2" s="173" t="s">
        <v>102</v>
      </c>
      <c r="P2" s="172"/>
      <c r="Q2" s="172"/>
      <c r="R2" s="172"/>
      <c r="S2" s="173" t="s">
        <v>103</v>
      </c>
      <c r="T2" s="172"/>
      <c r="U2" s="172"/>
      <c r="V2" s="172"/>
      <c r="W2" s="173"/>
      <c r="X2" s="172"/>
      <c r="Y2" s="172"/>
      <c r="Z2" s="172"/>
      <c r="AA2" s="173"/>
      <c r="AB2" s="172"/>
      <c r="AC2" s="172"/>
      <c r="AD2" s="172"/>
      <c r="AE2" s="173"/>
      <c r="AF2" s="172"/>
      <c r="AG2" s="172"/>
      <c r="AH2" s="171"/>
      <c r="AI2" s="216" t="s">
        <v>11</v>
      </c>
      <c r="AJ2" s="168" t="s">
        <v>0</v>
      </c>
      <c r="AK2" s="168" t="s">
        <v>10</v>
      </c>
      <c r="AL2" s="168" t="s">
        <v>9</v>
      </c>
      <c r="AM2" s="168" t="s">
        <v>8</v>
      </c>
      <c r="AN2" s="168" t="s">
        <v>7</v>
      </c>
      <c r="AO2" s="167" t="s">
        <v>6</v>
      </c>
    </row>
    <row r="3" spans="1:41" ht="12.75">
      <c r="A3" s="217" t="s">
        <v>5</v>
      </c>
      <c r="B3" s="166"/>
      <c r="C3" s="164"/>
      <c r="D3" s="163"/>
      <c r="E3" s="163"/>
      <c r="F3" s="165"/>
      <c r="G3" s="164"/>
      <c r="H3" s="163"/>
      <c r="I3" s="163"/>
      <c r="J3" s="163"/>
      <c r="K3" s="164"/>
      <c r="L3" s="163"/>
      <c r="M3" s="163"/>
      <c r="N3" s="163"/>
      <c r="O3" s="164"/>
      <c r="P3" s="163"/>
      <c r="Q3" s="163"/>
      <c r="R3" s="163"/>
      <c r="S3" s="164"/>
      <c r="T3" s="163"/>
      <c r="U3" s="163"/>
      <c r="V3" s="163"/>
      <c r="W3" s="164"/>
      <c r="X3" s="163"/>
      <c r="Y3" s="163"/>
      <c r="Z3" s="163"/>
      <c r="AA3" s="164"/>
      <c r="AB3" s="163"/>
      <c r="AC3" s="163"/>
      <c r="AD3" s="163"/>
      <c r="AE3" s="164"/>
      <c r="AF3" s="163"/>
      <c r="AG3" s="163"/>
      <c r="AH3" s="162"/>
      <c r="AI3" s="218"/>
      <c r="AJ3" s="158"/>
      <c r="AK3" s="158"/>
      <c r="AL3" s="158"/>
      <c r="AM3" s="158"/>
      <c r="AN3" s="158"/>
      <c r="AO3" s="219"/>
    </row>
    <row r="4" spans="1:41" ht="15.75">
      <c r="A4" s="111" t="s">
        <v>99</v>
      </c>
      <c r="B4" s="141"/>
      <c r="C4" s="220"/>
      <c r="D4" s="221"/>
      <c r="E4" s="138"/>
      <c r="F4" s="140"/>
      <c r="G4" s="139" t="str">
        <f aca="true" t="shared" si="0" ref="G4:G19">IF(H4="","",IF(H4=J4,"△",IF(H4&gt;J4,"○","●")))</f>
        <v>○</v>
      </c>
      <c r="H4" s="138">
        <v>2</v>
      </c>
      <c r="I4" s="138" t="s">
        <v>1</v>
      </c>
      <c r="J4" s="140">
        <v>1</v>
      </c>
      <c r="K4" s="139" t="str">
        <f aca="true" t="shared" si="1" ref="K4:K19">IF(L4="","",IF(L4=N4,"△",IF(L4&gt;N4,"○","●")))</f>
        <v>○</v>
      </c>
      <c r="L4" s="138">
        <v>5</v>
      </c>
      <c r="M4" s="138" t="s">
        <v>1</v>
      </c>
      <c r="N4" s="140">
        <v>1</v>
      </c>
      <c r="O4" s="139" t="str">
        <f aca="true" t="shared" si="2" ref="O4:O19">IF(P4="","",IF(P4=R4,"△",IF(P4&gt;R4,"○","●")))</f>
        <v>○</v>
      </c>
      <c r="P4" s="138">
        <v>4</v>
      </c>
      <c r="Q4" s="138" t="s">
        <v>1</v>
      </c>
      <c r="R4" s="140">
        <v>0</v>
      </c>
      <c r="S4" s="139" t="str">
        <f aca="true" t="shared" si="3" ref="S4:S19">IF(T4="","",IF(T4=V4,"△",IF(T4&gt;V4,"○","●")))</f>
        <v>○</v>
      </c>
      <c r="T4" s="138">
        <v>3</v>
      </c>
      <c r="U4" s="138" t="s">
        <v>1</v>
      </c>
      <c r="V4" s="140">
        <v>1</v>
      </c>
      <c r="W4" s="139">
        <f aca="true" t="shared" si="4" ref="W4:W19">IF(X4="","",IF(X4=Z4,"△",IF(X4&gt;Z4,"○","●")))</f>
      </c>
      <c r="X4" s="138"/>
      <c r="Y4" s="138" t="s">
        <v>1</v>
      </c>
      <c r="Z4" s="140"/>
      <c r="AA4" s="139">
        <f aca="true" t="shared" si="5" ref="AA4:AA19">IF(AB4="","",IF(AB4=AD4,"△",IF(AB4&gt;AD4,"○","●")))</f>
      </c>
      <c r="AB4" s="138"/>
      <c r="AC4" s="138" t="s">
        <v>1</v>
      </c>
      <c r="AD4" s="140"/>
      <c r="AE4" s="139">
        <f aca="true" t="shared" si="6" ref="AE4:AE19">IF(AF4="","",IF(AF4=AH4,"△",IF(AF4&gt;AH4,"○","●")))</f>
      </c>
      <c r="AF4" s="138"/>
      <c r="AG4" s="138" t="s">
        <v>1</v>
      </c>
      <c r="AH4" s="137"/>
      <c r="AI4" s="136">
        <f>COUNTIF(C4:AH5,"○")*3+COUNTIF(C4:AH5,"△")</f>
        <v>12</v>
      </c>
      <c r="AJ4" s="135">
        <f>D4+H4+L4+P4+T4+X4+AB4+AF4+D5+H5+L5+P5+T5+X5+AB5+AF5</f>
        <v>14</v>
      </c>
      <c r="AK4" s="134">
        <f>-(F4+J4+N4+R4+V4+Z4+AD4+AH4+F5+J5+N5+R5+V5+Z5+AD5+AH5)</f>
        <v>-3</v>
      </c>
      <c r="AL4" s="134">
        <f>AJ4+AK4</f>
        <v>11</v>
      </c>
      <c r="AM4" s="133">
        <f>RANK(AI4,$AI$4:$AI$19,0)</f>
        <v>1</v>
      </c>
      <c r="AN4" s="178"/>
      <c r="AO4" s="132"/>
    </row>
    <row r="5" spans="1:41" ht="15.75">
      <c r="A5" s="117"/>
      <c r="B5" s="154"/>
      <c r="C5" s="156"/>
      <c r="D5" s="150"/>
      <c r="E5" s="222"/>
      <c r="F5" s="223"/>
      <c r="G5" s="151">
        <f t="shared" si="0"/>
      </c>
      <c r="H5" s="150"/>
      <c r="I5" s="149" t="s">
        <v>1</v>
      </c>
      <c r="J5" s="152"/>
      <c r="K5" s="151">
        <f t="shared" si="1"/>
      </c>
      <c r="L5" s="150"/>
      <c r="M5" s="149" t="s">
        <v>1</v>
      </c>
      <c r="N5" s="152"/>
      <c r="O5" s="151">
        <f t="shared" si="2"/>
      </c>
      <c r="P5" s="150"/>
      <c r="Q5" s="149" t="s">
        <v>1</v>
      </c>
      <c r="R5" s="152"/>
      <c r="S5" s="151">
        <f t="shared" si="3"/>
      </c>
      <c r="T5" s="150"/>
      <c r="U5" s="149" t="s">
        <v>1</v>
      </c>
      <c r="V5" s="152"/>
      <c r="W5" s="151">
        <f t="shared" si="4"/>
      </c>
      <c r="X5" s="150"/>
      <c r="Y5" s="149" t="s">
        <v>1</v>
      </c>
      <c r="Z5" s="152"/>
      <c r="AA5" s="151">
        <f t="shared" si="5"/>
      </c>
      <c r="AB5" s="150"/>
      <c r="AC5" s="149" t="s">
        <v>1</v>
      </c>
      <c r="AD5" s="152"/>
      <c r="AE5" s="151">
        <f t="shared" si="6"/>
      </c>
      <c r="AF5" s="150"/>
      <c r="AG5" s="149" t="s">
        <v>1</v>
      </c>
      <c r="AH5" s="148"/>
      <c r="AI5" s="147"/>
      <c r="AJ5" s="146"/>
      <c r="AK5" s="145"/>
      <c r="AL5" s="145"/>
      <c r="AM5" s="143"/>
      <c r="AN5" s="179"/>
      <c r="AO5" s="191"/>
    </row>
    <row r="6" spans="1:41" ht="15.75">
      <c r="A6" s="111" t="s">
        <v>100</v>
      </c>
      <c r="B6" s="141"/>
      <c r="C6" s="139" t="str">
        <f aca="true" t="shared" si="7" ref="C6:C19">IF(D6="","",IF(D6=F6,"△",IF(D6&gt;F6,"○","●")))</f>
        <v>●</v>
      </c>
      <c r="D6" s="138">
        <v>1</v>
      </c>
      <c r="E6" s="138" t="s">
        <v>1</v>
      </c>
      <c r="F6" s="140">
        <v>2</v>
      </c>
      <c r="G6" s="220"/>
      <c r="H6" s="221"/>
      <c r="I6" s="138"/>
      <c r="J6" s="140"/>
      <c r="K6" s="139" t="str">
        <f t="shared" si="1"/>
        <v>○</v>
      </c>
      <c r="L6" s="138">
        <v>3</v>
      </c>
      <c r="M6" s="138" t="s">
        <v>1</v>
      </c>
      <c r="N6" s="140">
        <v>0</v>
      </c>
      <c r="O6" s="139" t="str">
        <f t="shared" si="2"/>
        <v>●</v>
      </c>
      <c r="P6" s="138">
        <v>1</v>
      </c>
      <c r="Q6" s="138" t="s">
        <v>1</v>
      </c>
      <c r="R6" s="140">
        <v>2</v>
      </c>
      <c r="S6" s="139" t="str">
        <f t="shared" si="3"/>
        <v>●</v>
      </c>
      <c r="T6" s="138">
        <v>0</v>
      </c>
      <c r="U6" s="138" t="s">
        <v>1</v>
      </c>
      <c r="V6" s="140">
        <v>3</v>
      </c>
      <c r="W6" s="139">
        <f t="shared" si="4"/>
      </c>
      <c r="X6" s="138"/>
      <c r="Y6" s="138" t="s">
        <v>1</v>
      </c>
      <c r="Z6" s="140"/>
      <c r="AA6" s="139">
        <f t="shared" si="5"/>
      </c>
      <c r="AB6" s="138"/>
      <c r="AC6" s="138" t="s">
        <v>1</v>
      </c>
      <c r="AD6" s="140"/>
      <c r="AE6" s="139">
        <f t="shared" si="6"/>
      </c>
      <c r="AF6" s="138"/>
      <c r="AG6" s="138" t="s">
        <v>1</v>
      </c>
      <c r="AH6" s="137"/>
      <c r="AI6" s="136">
        <f>COUNTIF(C6:AH7,"○")*3+COUNTIF(C6:AH7,"△")</f>
        <v>3</v>
      </c>
      <c r="AJ6" s="135">
        <f>D6+H6+L6+P6+T6+X6+AB6+AF6+D7+H7+L7+P7+T7+X7+AB7+AF7</f>
        <v>5</v>
      </c>
      <c r="AK6" s="134">
        <f>-(F6+J6+N6+R6+V6+Z6+AD6+AH6+F7+J7+N7+R7+V7+Z7+AD7+AH7)</f>
        <v>-7</v>
      </c>
      <c r="AL6" s="134">
        <f>AJ6+AK6</f>
        <v>-2</v>
      </c>
      <c r="AM6" s="133">
        <f>RANK(AI6,$AI$4:$AI$19,0)</f>
        <v>4</v>
      </c>
      <c r="AN6" s="178"/>
      <c r="AO6" s="132"/>
    </row>
    <row r="7" spans="1:41" ht="15.75">
      <c r="A7" s="117"/>
      <c r="B7" s="154"/>
      <c r="C7" s="151">
        <f t="shared" si="7"/>
      </c>
      <c r="D7" s="150"/>
      <c r="E7" s="149" t="s">
        <v>1</v>
      </c>
      <c r="F7" s="152"/>
      <c r="G7" s="151">
        <f t="shared" si="0"/>
      </c>
      <c r="H7" s="150"/>
      <c r="I7" s="222"/>
      <c r="J7" s="223"/>
      <c r="K7" s="151">
        <f t="shared" si="1"/>
      </c>
      <c r="L7" s="150"/>
      <c r="M7" s="149" t="s">
        <v>1</v>
      </c>
      <c r="N7" s="152"/>
      <c r="O7" s="151">
        <f t="shared" si="2"/>
      </c>
      <c r="P7" s="150"/>
      <c r="Q7" s="149" t="s">
        <v>1</v>
      </c>
      <c r="R7" s="152"/>
      <c r="S7" s="151">
        <f t="shared" si="3"/>
      </c>
      <c r="T7" s="150"/>
      <c r="U7" s="149" t="s">
        <v>1</v>
      </c>
      <c r="V7" s="152"/>
      <c r="W7" s="151">
        <f t="shared" si="4"/>
      </c>
      <c r="X7" s="150"/>
      <c r="Y7" s="149" t="s">
        <v>1</v>
      </c>
      <c r="Z7" s="152"/>
      <c r="AA7" s="151">
        <f t="shared" si="5"/>
      </c>
      <c r="AB7" s="150"/>
      <c r="AC7" s="149" t="s">
        <v>1</v>
      </c>
      <c r="AD7" s="152"/>
      <c r="AE7" s="151">
        <f t="shared" si="6"/>
      </c>
      <c r="AF7" s="150"/>
      <c r="AG7" s="149" t="s">
        <v>1</v>
      </c>
      <c r="AH7" s="148"/>
      <c r="AI7" s="147"/>
      <c r="AJ7" s="146"/>
      <c r="AK7" s="145"/>
      <c r="AL7" s="145"/>
      <c r="AM7" s="143"/>
      <c r="AN7" s="179"/>
      <c r="AO7" s="191"/>
    </row>
    <row r="8" spans="1:41" ht="15.75">
      <c r="A8" s="111" t="s">
        <v>101</v>
      </c>
      <c r="B8" s="141"/>
      <c r="C8" s="139" t="str">
        <f t="shared" si="7"/>
        <v>●</v>
      </c>
      <c r="D8" s="138">
        <v>1</v>
      </c>
      <c r="E8" s="138" t="s">
        <v>1</v>
      </c>
      <c r="F8" s="140">
        <v>5</v>
      </c>
      <c r="G8" s="139" t="str">
        <f t="shared" si="0"/>
        <v>●</v>
      </c>
      <c r="H8" s="138">
        <v>0</v>
      </c>
      <c r="I8" s="138" t="s">
        <v>1</v>
      </c>
      <c r="J8" s="140">
        <v>3</v>
      </c>
      <c r="K8" s="220"/>
      <c r="L8" s="221"/>
      <c r="M8" s="138"/>
      <c r="N8" s="140"/>
      <c r="O8" s="139" t="str">
        <f t="shared" si="2"/>
        <v>●</v>
      </c>
      <c r="P8" s="138">
        <v>2</v>
      </c>
      <c r="Q8" s="138" t="s">
        <v>1</v>
      </c>
      <c r="R8" s="140">
        <v>4</v>
      </c>
      <c r="S8" s="139" t="str">
        <f t="shared" si="3"/>
        <v>●</v>
      </c>
      <c r="T8" s="138">
        <v>0</v>
      </c>
      <c r="U8" s="138" t="s">
        <v>1</v>
      </c>
      <c r="V8" s="140">
        <v>13</v>
      </c>
      <c r="W8" s="139">
        <f t="shared" si="4"/>
      </c>
      <c r="X8" s="138"/>
      <c r="Y8" s="138" t="s">
        <v>1</v>
      </c>
      <c r="Z8" s="140"/>
      <c r="AA8" s="139">
        <f t="shared" si="5"/>
      </c>
      <c r="AB8" s="138"/>
      <c r="AC8" s="138" t="s">
        <v>1</v>
      </c>
      <c r="AD8" s="140"/>
      <c r="AE8" s="139">
        <f t="shared" si="6"/>
      </c>
      <c r="AF8" s="138"/>
      <c r="AG8" s="138" t="s">
        <v>1</v>
      </c>
      <c r="AH8" s="137"/>
      <c r="AI8" s="136">
        <f>COUNTIF(C8:AH9,"○")*3+COUNTIF(C8:AH9,"△")</f>
        <v>0</v>
      </c>
      <c r="AJ8" s="135">
        <f>D8+H8+L8+P8+T8+X8+AB8+AF8+D9+H9+L9+P9+T9+X9+AB9+AF9</f>
        <v>3</v>
      </c>
      <c r="AK8" s="134">
        <f>-(F8+J8+N8+R8+V8+Z8+AD8+AH8+F9+J9+N9+R9+V9+Z9+AD9+AH9)</f>
        <v>-25</v>
      </c>
      <c r="AL8" s="134">
        <f>AJ8+AK8</f>
        <v>-22</v>
      </c>
      <c r="AM8" s="133">
        <f>RANK(AI8,$AI$4:$AI$19,0)</f>
        <v>5</v>
      </c>
      <c r="AN8" s="178"/>
      <c r="AO8" s="132"/>
    </row>
    <row r="9" spans="1:41" ht="15.75">
      <c r="A9" s="117"/>
      <c r="B9" s="154"/>
      <c r="C9" s="151">
        <f t="shared" si="7"/>
      </c>
      <c r="D9" s="150"/>
      <c r="E9" s="149" t="s">
        <v>1</v>
      </c>
      <c r="F9" s="152"/>
      <c r="G9" s="151">
        <f t="shared" si="0"/>
      </c>
      <c r="H9" s="150"/>
      <c r="I9" s="149" t="s">
        <v>1</v>
      </c>
      <c r="J9" s="152"/>
      <c r="K9" s="151">
        <f t="shared" si="1"/>
      </c>
      <c r="L9" s="150"/>
      <c r="M9" s="222"/>
      <c r="N9" s="223"/>
      <c r="O9" s="151">
        <f t="shared" si="2"/>
      </c>
      <c r="P9" s="150"/>
      <c r="Q9" s="149" t="s">
        <v>1</v>
      </c>
      <c r="R9" s="152"/>
      <c r="S9" s="151">
        <f t="shared" si="3"/>
      </c>
      <c r="T9" s="150"/>
      <c r="U9" s="149" t="s">
        <v>1</v>
      </c>
      <c r="V9" s="152"/>
      <c r="W9" s="151">
        <f t="shared" si="4"/>
      </c>
      <c r="X9" s="150"/>
      <c r="Y9" s="149" t="s">
        <v>1</v>
      </c>
      <c r="Z9" s="152"/>
      <c r="AA9" s="151">
        <f t="shared" si="5"/>
      </c>
      <c r="AB9" s="150"/>
      <c r="AC9" s="149" t="s">
        <v>1</v>
      </c>
      <c r="AD9" s="152"/>
      <c r="AE9" s="151">
        <f t="shared" si="6"/>
      </c>
      <c r="AF9" s="150"/>
      <c r="AG9" s="149" t="s">
        <v>1</v>
      </c>
      <c r="AH9" s="148"/>
      <c r="AI9" s="147"/>
      <c r="AJ9" s="146"/>
      <c r="AK9" s="145"/>
      <c r="AL9" s="145"/>
      <c r="AM9" s="143"/>
      <c r="AN9" s="179"/>
      <c r="AO9" s="191"/>
    </row>
    <row r="10" spans="1:41" ht="15.75">
      <c r="A10" s="111" t="s">
        <v>102</v>
      </c>
      <c r="B10" s="141"/>
      <c r="C10" s="139" t="str">
        <f t="shared" si="7"/>
        <v>●</v>
      </c>
      <c r="D10" s="138">
        <v>0</v>
      </c>
      <c r="E10" s="138" t="s">
        <v>1</v>
      </c>
      <c r="F10" s="140">
        <v>4</v>
      </c>
      <c r="G10" s="139" t="str">
        <f t="shared" si="0"/>
        <v>○</v>
      </c>
      <c r="H10" s="138">
        <v>2</v>
      </c>
      <c r="I10" s="138" t="s">
        <v>1</v>
      </c>
      <c r="J10" s="140">
        <v>1</v>
      </c>
      <c r="K10" s="139" t="str">
        <f t="shared" si="1"/>
        <v>○</v>
      </c>
      <c r="L10" s="138">
        <v>4</v>
      </c>
      <c r="M10" s="138" t="s">
        <v>1</v>
      </c>
      <c r="N10" s="140">
        <v>2</v>
      </c>
      <c r="O10" s="220"/>
      <c r="P10" s="221"/>
      <c r="Q10" s="138"/>
      <c r="R10" s="140"/>
      <c r="S10" s="139" t="str">
        <f t="shared" si="3"/>
        <v>●</v>
      </c>
      <c r="T10" s="138">
        <v>0</v>
      </c>
      <c r="U10" s="138" t="s">
        <v>1</v>
      </c>
      <c r="V10" s="140">
        <v>6</v>
      </c>
      <c r="W10" s="139">
        <f t="shared" si="4"/>
      </c>
      <c r="X10" s="138"/>
      <c r="Y10" s="138" t="s">
        <v>1</v>
      </c>
      <c r="Z10" s="140"/>
      <c r="AA10" s="139">
        <f t="shared" si="5"/>
      </c>
      <c r="AB10" s="138"/>
      <c r="AC10" s="138" t="s">
        <v>1</v>
      </c>
      <c r="AD10" s="140"/>
      <c r="AE10" s="139">
        <f t="shared" si="6"/>
      </c>
      <c r="AF10" s="138"/>
      <c r="AG10" s="138" t="s">
        <v>1</v>
      </c>
      <c r="AH10" s="137"/>
      <c r="AI10" s="136">
        <f>COUNTIF(C10:AH11,"○")*3+COUNTIF(C10:AH11,"△")</f>
        <v>6</v>
      </c>
      <c r="AJ10" s="135">
        <f>D10+H10+L10+P10+T10+X10+AB10+AF10+D11+H11+L11+P11+T11+X11+AB11+AF11</f>
        <v>6</v>
      </c>
      <c r="AK10" s="134">
        <f>-(F10+J10+N10+R10+V10+Z10+AD10+AH10+F11+J11+N11+R11+V11+Z11+AD11+AH11)</f>
        <v>-13</v>
      </c>
      <c r="AL10" s="134">
        <f>AJ10+AK10</f>
        <v>-7</v>
      </c>
      <c r="AM10" s="133">
        <f>RANK(AI10,$AI$4:$AI$19,0)</f>
        <v>3</v>
      </c>
      <c r="AN10" s="178"/>
      <c r="AO10" s="132"/>
    </row>
    <row r="11" spans="1:41" ht="15.75">
      <c r="A11" s="117"/>
      <c r="B11" s="154"/>
      <c r="C11" s="151">
        <f t="shared" si="7"/>
      </c>
      <c r="D11" s="150"/>
      <c r="E11" s="149" t="s">
        <v>1</v>
      </c>
      <c r="F11" s="152"/>
      <c r="G11" s="151">
        <f t="shared" si="0"/>
      </c>
      <c r="H11" s="150"/>
      <c r="I11" s="149" t="s">
        <v>1</v>
      </c>
      <c r="J11" s="152"/>
      <c r="K11" s="151">
        <f t="shared" si="1"/>
      </c>
      <c r="L11" s="150"/>
      <c r="M11" s="149" t="s">
        <v>1</v>
      </c>
      <c r="N11" s="152"/>
      <c r="O11" s="151">
        <f t="shared" si="2"/>
      </c>
      <c r="P11" s="150"/>
      <c r="Q11" s="222"/>
      <c r="R11" s="223"/>
      <c r="S11" s="151">
        <f t="shared" si="3"/>
      </c>
      <c r="T11" s="150"/>
      <c r="U11" s="149" t="s">
        <v>1</v>
      </c>
      <c r="V11" s="152"/>
      <c r="W11" s="151">
        <f t="shared" si="4"/>
      </c>
      <c r="X11" s="150"/>
      <c r="Y11" s="149" t="s">
        <v>1</v>
      </c>
      <c r="Z11" s="152"/>
      <c r="AA11" s="151">
        <f t="shared" si="5"/>
      </c>
      <c r="AB11" s="150"/>
      <c r="AC11" s="149" t="s">
        <v>1</v>
      </c>
      <c r="AD11" s="152"/>
      <c r="AE11" s="151">
        <f t="shared" si="6"/>
      </c>
      <c r="AF11" s="150"/>
      <c r="AG11" s="149" t="s">
        <v>1</v>
      </c>
      <c r="AH11" s="148"/>
      <c r="AI11" s="147"/>
      <c r="AJ11" s="146"/>
      <c r="AK11" s="145"/>
      <c r="AL11" s="145"/>
      <c r="AM11" s="143"/>
      <c r="AN11" s="179"/>
      <c r="AO11" s="191"/>
    </row>
    <row r="12" spans="1:41" ht="15.75">
      <c r="A12" s="111" t="s">
        <v>103</v>
      </c>
      <c r="B12" s="141"/>
      <c r="C12" s="139" t="str">
        <f t="shared" si="7"/>
        <v>●</v>
      </c>
      <c r="D12" s="138">
        <v>1</v>
      </c>
      <c r="E12" s="138" t="s">
        <v>1</v>
      </c>
      <c r="F12" s="140">
        <v>3</v>
      </c>
      <c r="G12" s="139" t="str">
        <f t="shared" si="0"/>
        <v>○</v>
      </c>
      <c r="H12" s="138">
        <v>13</v>
      </c>
      <c r="I12" s="138" t="s">
        <v>1</v>
      </c>
      <c r="J12" s="140">
        <v>0</v>
      </c>
      <c r="K12" s="139" t="str">
        <f t="shared" si="1"/>
        <v>○</v>
      </c>
      <c r="L12" s="138">
        <v>3</v>
      </c>
      <c r="M12" s="138" t="s">
        <v>1</v>
      </c>
      <c r="N12" s="140">
        <v>0</v>
      </c>
      <c r="O12" s="139" t="str">
        <f t="shared" si="2"/>
        <v>○</v>
      </c>
      <c r="P12" s="138">
        <v>6</v>
      </c>
      <c r="Q12" s="138" t="s">
        <v>1</v>
      </c>
      <c r="R12" s="140">
        <v>0</v>
      </c>
      <c r="S12" s="220"/>
      <c r="T12" s="221"/>
      <c r="U12" s="138"/>
      <c r="V12" s="140"/>
      <c r="W12" s="139">
        <f t="shared" si="4"/>
      </c>
      <c r="X12" s="138"/>
      <c r="Y12" s="138" t="s">
        <v>1</v>
      </c>
      <c r="Z12" s="140"/>
      <c r="AA12" s="139">
        <f t="shared" si="5"/>
      </c>
      <c r="AB12" s="138"/>
      <c r="AC12" s="138" t="s">
        <v>1</v>
      </c>
      <c r="AD12" s="140"/>
      <c r="AE12" s="139">
        <f t="shared" si="6"/>
      </c>
      <c r="AF12" s="138"/>
      <c r="AG12" s="138" t="s">
        <v>1</v>
      </c>
      <c r="AH12" s="137"/>
      <c r="AI12" s="136">
        <f>COUNTIF(C12:AH13,"○")*3+COUNTIF(C12:AH13,"△")</f>
        <v>9</v>
      </c>
      <c r="AJ12" s="135">
        <f>D12+H12+L12+P12+T12+X12+AB12+AF12+D13+H13+L13+P13+T13+X13+AB13+AF13</f>
        <v>23</v>
      </c>
      <c r="AK12" s="134">
        <f>-(F12+J12+N12+R12+V12+Z12+AD12+AH12+F13+J13+N13+R13+V13+Z13+AD13+AH13)</f>
        <v>-3</v>
      </c>
      <c r="AL12" s="134">
        <f>AJ12+AK12</f>
        <v>20</v>
      </c>
      <c r="AM12" s="133">
        <f>RANK(AI12,$AI$4:$AI$19,0)</f>
        <v>2</v>
      </c>
      <c r="AN12" s="178"/>
      <c r="AO12" s="132"/>
    </row>
    <row r="13" spans="1:41" ht="15.75">
      <c r="A13" s="117"/>
      <c r="B13" s="154"/>
      <c r="C13" s="151">
        <f t="shared" si="7"/>
      </c>
      <c r="D13" s="150"/>
      <c r="E13" s="149" t="s">
        <v>1</v>
      </c>
      <c r="F13" s="152"/>
      <c r="G13" s="151">
        <f t="shared" si="0"/>
      </c>
      <c r="H13" s="150"/>
      <c r="I13" s="149" t="s">
        <v>1</v>
      </c>
      <c r="J13" s="152"/>
      <c r="K13" s="151">
        <f t="shared" si="1"/>
      </c>
      <c r="L13" s="150"/>
      <c r="M13" s="149" t="s">
        <v>1</v>
      </c>
      <c r="N13" s="152"/>
      <c r="O13" s="151">
        <f t="shared" si="2"/>
      </c>
      <c r="P13" s="150"/>
      <c r="Q13" s="149" t="s">
        <v>1</v>
      </c>
      <c r="R13" s="152"/>
      <c r="S13" s="151">
        <f t="shared" si="3"/>
      </c>
      <c r="T13" s="150"/>
      <c r="U13" s="222"/>
      <c r="V13" s="223"/>
      <c r="W13" s="151">
        <f t="shared" si="4"/>
      </c>
      <c r="X13" s="150"/>
      <c r="Y13" s="149" t="s">
        <v>1</v>
      </c>
      <c r="Z13" s="152"/>
      <c r="AA13" s="151">
        <f t="shared" si="5"/>
      </c>
      <c r="AB13" s="150"/>
      <c r="AC13" s="149" t="s">
        <v>1</v>
      </c>
      <c r="AD13" s="152"/>
      <c r="AE13" s="151">
        <f t="shared" si="6"/>
      </c>
      <c r="AF13" s="150"/>
      <c r="AG13" s="149" t="s">
        <v>1</v>
      </c>
      <c r="AH13" s="148"/>
      <c r="AI13" s="147"/>
      <c r="AJ13" s="146"/>
      <c r="AK13" s="145"/>
      <c r="AL13" s="145"/>
      <c r="AM13" s="143"/>
      <c r="AN13" s="179"/>
      <c r="AO13" s="191"/>
    </row>
    <row r="14" spans="1:41" ht="15.75">
      <c r="A14" s="111"/>
      <c r="B14" s="141"/>
      <c r="C14" s="139">
        <f t="shared" si="7"/>
      </c>
      <c r="D14" s="138"/>
      <c r="E14" s="138" t="s">
        <v>1</v>
      </c>
      <c r="F14" s="140"/>
      <c r="G14" s="139">
        <f t="shared" si="0"/>
      </c>
      <c r="H14" s="138"/>
      <c r="I14" s="138" t="s">
        <v>1</v>
      </c>
      <c r="J14" s="140"/>
      <c r="K14" s="139">
        <f t="shared" si="1"/>
      </c>
      <c r="L14" s="138"/>
      <c r="M14" s="138" t="s">
        <v>1</v>
      </c>
      <c r="N14" s="140"/>
      <c r="O14" s="139">
        <f t="shared" si="2"/>
      </c>
      <c r="P14" s="138"/>
      <c r="Q14" s="138" t="s">
        <v>1</v>
      </c>
      <c r="R14" s="140"/>
      <c r="S14" s="139">
        <f t="shared" si="3"/>
      </c>
      <c r="T14" s="138"/>
      <c r="U14" s="138" t="s">
        <v>1</v>
      </c>
      <c r="V14" s="140"/>
      <c r="W14" s="220"/>
      <c r="X14" s="221"/>
      <c r="Y14" s="138"/>
      <c r="Z14" s="140"/>
      <c r="AA14" s="139">
        <f t="shared" si="5"/>
      </c>
      <c r="AB14" s="138"/>
      <c r="AC14" s="138" t="s">
        <v>1</v>
      </c>
      <c r="AD14" s="140"/>
      <c r="AE14" s="139">
        <f t="shared" si="6"/>
      </c>
      <c r="AF14" s="138"/>
      <c r="AG14" s="138" t="s">
        <v>1</v>
      </c>
      <c r="AH14" s="137"/>
      <c r="AI14" s="136">
        <f>COUNTIF(C14:AH15,"○")*3+COUNTIF(C14:AH15,"△")</f>
        <v>0</v>
      </c>
      <c r="AJ14" s="135">
        <f>D14+H14+L14+P14+T14+X14+AB14+AF14+D15+H15+L15+P15+T15+X15+AB15+AF15</f>
        <v>0</v>
      </c>
      <c r="AK14" s="134">
        <f>-(F14+J14+N14+R14+V14+Z14+AD14+AH14+F15+J15+N15+R15+V15+Z15+AD15+AH15)</f>
        <v>0</v>
      </c>
      <c r="AL14" s="134">
        <f>AJ14+AK14</f>
        <v>0</v>
      </c>
      <c r="AM14" s="133">
        <f>RANK(AI14,$AI$4:$AI$19,0)</f>
        <v>5</v>
      </c>
      <c r="AN14" s="178"/>
      <c r="AO14" s="132"/>
    </row>
    <row r="15" spans="1:41" ht="15.75">
      <c r="A15" s="117"/>
      <c r="B15" s="154"/>
      <c r="C15" s="151">
        <f t="shared" si="7"/>
      </c>
      <c r="D15" s="150"/>
      <c r="E15" s="149" t="s">
        <v>1</v>
      </c>
      <c r="F15" s="152"/>
      <c r="G15" s="151">
        <f t="shared" si="0"/>
      </c>
      <c r="H15" s="150"/>
      <c r="I15" s="149" t="s">
        <v>1</v>
      </c>
      <c r="J15" s="152"/>
      <c r="K15" s="151">
        <f t="shared" si="1"/>
      </c>
      <c r="L15" s="150"/>
      <c r="M15" s="149" t="s">
        <v>1</v>
      </c>
      <c r="N15" s="152"/>
      <c r="O15" s="151">
        <f t="shared" si="2"/>
      </c>
      <c r="P15" s="150"/>
      <c r="Q15" s="149" t="s">
        <v>1</v>
      </c>
      <c r="R15" s="152"/>
      <c r="S15" s="151">
        <f t="shared" si="3"/>
      </c>
      <c r="T15" s="150"/>
      <c r="U15" s="149" t="s">
        <v>1</v>
      </c>
      <c r="V15" s="152"/>
      <c r="W15" s="151">
        <f t="shared" si="4"/>
      </c>
      <c r="X15" s="150"/>
      <c r="Y15" s="222"/>
      <c r="Z15" s="223"/>
      <c r="AA15" s="151">
        <f t="shared" si="5"/>
      </c>
      <c r="AB15" s="150"/>
      <c r="AC15" s="149" t="s">
        <v>1</v>
      </c>
      <c r="AD15" s="152"/>
      <c r="AE15" s="151">
        <f t="shared" si="6"/>
      </c>
      <c r="AF15" s="150"/>
      <c r="AG15" s="149" t="s">
        <v>1</v>
      </c>
      <c r="AH15" s="148"/>
      <c r="AI15" s="147"/>
      <c r="AJ15" s="146"/>
      <c r="AK15" s="145"/>
      <c r="AL15" s="145"/>
      <c r="AM15" s="143"/>
      <c r="AN15" s="179"/>
      <c r="AO15" s="191"/>
    </row>
    <row r="16" spans="1:41" ht="15.75">
      <c r="A16" s="111"/>
      <c r="B16" s="141"/>
      <c r="C16" s="139">
        <f t="shared" si="7"/>
      </c>
      <c r="D16" s="138"/>
      <c r="E16" s="138" t="s">
        <v>1</v>
      </c>
      <c r="F16" s="140"/>
      <c r="G16" s="139">
        <f t="shared" si="0"/>
      </c>
      <c r="H16" s="138"/>
      <c r="I16" s="138" t="s">
        <v>1</v>
      </c>
      <c r="J16" s="140"/>
      <c r="K16" s="139">
        <f t="shared" si="1"/>
      </c>
      <c r="L16" s="138"/>
      <c r="M16" s="138" t="s">
        <v>1</v>
      </c>
      <c r="N16" s="140"/>
      <c r="O16" s="139">
        <f t="shared" si="2"/>
      </c>
      <c r="P16" s="138"/>
      <c r="Q16" s="138" t="s">
        <v>1</v>
      </c>
      <c r="R16" s="140"/>
      <c r="S16" s="139">
        <f t="shared" si="3"/>
      </c>
      <c r="T16" s="138"/>
      <c r="U16" s="138" t="s">
        <v>1</v>
      </c>
      <c r="V16" s="140"/>
      <c r="W16" s="139">
        <f t="shared" si="4"/>
      </c>
      <c r="X16" s="138"/>
      <c r="Y16" s="138" t="s">
        <v>1</v>
      </c>
      <c r="Z16" s="140"/>
      <c r="AA16" s="220"/>
      <c r="AB16" s="221"/>
      <c r="AC16" s="138"/>
      <c r="AD16" s="140"/>
      <c r="AE16" s="139">
        <f t="shared" si="6"/>
      </c>
      <c r="AF16" s="138"/>
      <c r="AG16" s="138" t="s">
        <v>1</v>
      </c>
      <c r="AH16" s="137"/>
      <c r="AI16" s="136">
        <f>COUNTIF(C16:AH17,"○")*3+COUNTIF(C16:AH17,"△")</f>
        <v>0</v>
      </c>
      <c r="AJ16" s="135">
        <f>D16+H16+L16+P16+T16+X16+AB16+AF16+D17+H17+L17+P17+T17+X17+AB17+AF17</f>
        <v>0</v>
      </c>
      <c r="AK16" s="134">
        <f>-(F16+J16+N16+R16+V16+Z16+AD16+AH16+F17+J17+N17+R17+V17+Z17+AD17+AH17)</f>
        <v>0</v>
      </c>
      <c r="AL16" s="134">
        <f>AJ16+AK16</f>
        <v>0</v>
      </c>
      <c r="AM16" s="133">
        <f>RANK(AI16,$AI$4:$AI$19,0)</f>
        <v>5</v>
      </c>
      <c r="AN16" s="178"/>
      <c r="AO16" s="132"/>
    </row>
    <row r="17" spans="1:41" ht="15.75">
      <c r="A17" s="117"/>
      <c r="B17" s="154"/>
      <c r="C17" s="151">
        <f t="shared" si="7"/>
      </c>
      <c r="D17" s="150"/>
      <c r="E17" s="149" t="s">
        <v>1</v>
      </c>
      <c r="F17" s="152"/>
      <c r="G17" s="151">
        <f t="shared" si="0"/>
      </c>
      <c r="H17" s="150"/>
      <c r="I17" s="149" t="s">
        <v>1</v>
      </c>
      <c r="J17" s="152"/>
      <c r="K17" s="151">
        <f t="shared" si="1"/>
      </c>
      <c r="L17" s="150"/>
      <c r="M17" s="149" t="s">
        <v>1</v>
      </c>
      <c r="N17" s="152"/>
      <c r="O17" s="151">
        <f t="shared" si="2"/>
      </c>
      <c r="P17" s="150"/>
      <c r="Q17" s="149" t="s">
        <v>1</v>
      </c>
      <c r="R17" s="152"/>
      <c r="S17" s="151">
        <f t="shared" si="3"/>
      </c>
      <c r="T17" s="150"/>
      <c r="U17" s="149" t="s">
        <v>1</v>
      </c>
      <c r="V17" s="152"/>
      <c r="W17" s="151">
        <f t="shared" si="4"/>
      </c>
      <c r="X17" s="150"/>
      <c r="Y17" s="149" t="s">
        <v>1</v>
      </c>
      <c r="Z17" s="152"/>
      <c r="AA17" s="151">
        <f t="shared" si="5"/>
      </c>
      <c r="AB17" s="150"/>
      <c r="AC17" s="222"/>
      <c r="AD17" s="223"/>
      <c r="AE17" s="151">
        <f t="shared" si="6"/>
      </c>
      <c r="AF17" s="150"/>
      <c r="AG17" s="149" t="s">
        <v>1</v>
      </c>
      <c r="AH17" s="148"/>
      <c r="AI17" s="147"/>
      <c r="AJ17" s="146"/>
      <c r="AK17" s="145"/>
      <c r="AL17" s="145"/>
      <c r="AM17" s="143"/>
      <c r="AN17" s="179"/>
      <c r="AO17" s="191"/>
    </row>
    <row r="18" spans="1:41" ht="15.75">
      <c r="A18" s="111"/>
      <c r="B18" s="141"/>
      <c r="C18" s="139">
        <f t="shared" si="7"/>
      </c>
      <c r="D18" s="138"/>
      <c r="E18" s="138" t="s">
        <v>1</v>
      </c>
      <c r="F18" s="140"/>
      <c r="G18" s="139">
        <f t="shared" si="0"/>
      </c>
      <c r="H18" s="138"/>
      <c r="I18" s="138" t="s">
        <v>1</v>
      </c>
      <c r="J18" s="140"/>
      <c r="K18" s="139">
        <f t="shared" si="1"/>
      </c>
      <c r="L18" s="138"/>
      <c r="M18" s="138" t="s">
        <v>1</v>
      </c>
      <c r="N18" s="140"/>
      <c r="O18" s="139">
        <f t="shared" si="2"/>
      </c>
      <c r="P18" s="138"/>
      <c r="Q18" s="138" t="s">
        <v>1</v>
      </c>
      <c r="R18" s="140"/>
      <c r="S18" s="139">
        <f t="shared" si="3"/>
      </c>
      <c r="T18" s="138"/>
      <c r="U18" s="138" t="s">
        <v>1</v>
      </c>
      <c r="V18" s="140"/>
      <c r="W18" s="139">
        <f t="shared" si="4"/>
      </c>
      <c r="X18" s="138"/>
      <c r="Y18" s="138" t="s">
        <v>1</v>
      </c>
      <c r="Z18" s="140"/>
      <c r="AA18" s="139">
        <f t="shared" si="5"/>
      </c>
      <c r="AB18" s="138"/>
      <c r="AC18" s="138" t="s">
        <v>1</v>
      </c>
      <c r="AD18" s="140"/>
      <c r="AE18" s="220"/>
      <c r="AF18" s="221"/>
      <c r="AG18" s="138"/>
      <c r="AH18" s="137"/>
      <c r="AI18" s="136">
        <f>COUNTIF(C18:AH19,"○")*3+COUNTIF(C18:AH19,"△")</f>
        <v>0</v>
      </c>
      <c r="AJ18" s="135">
        <f>D18+H18+L18+P18+T18+X18+AB18+AF18+D19+H19+L19+P19+T19+X19+AB19+AF19</f>
        <v>0</v>
      </c>
      <c r="AK18" s="134">
        <f>-(F18+J18+N18+R18+V18+Z18+AD18+AH18+F19+J19+N19+R19+V19+Z19+AD19+AH19)</f>
        <v>0</v>
      </c>
      <c r="AL18" s="134">
        <f>AJ18+AK18</f>
        <v>0</v>
      </c>
      <c r="AM18" s="133">
        <f>RANK(AI18,$AI$4:$AI$19,0)</f>
        <v>5</v>
      </c>
      <c r="AN18" s="178"/>
      <c r="AO18" s="132"/>
    </row>
    <row r="19" spans="1:41" ht="16.5" thickBot="1">
      <c r="A19" s="113"/>
      <c r="B19" s="131"/>
      <c r="C19" s="130">
        <f t="shared" si="7"/>
      </c>
      <c r="D19" s="129"/>
      <c r="E19" s="128" t="s">
        <v>1</v>
      </c>
      <c r="F19" s="128"/>
      <c r="G19" s="130">
        <f t="shared" si="0"/>
      </c>
      <c r="H19" s="129"/>
      <c r="I19" s="128" t="s">
        <v>1</v>
      </c>
      <c r="J19" s="128"/>
      <c r="K19" s="130">
        <f t="shared" si="1"/>
      </c>
      <c r="L19" s="129"/>
      <c r="M19" s="128" t="s">
        <v>1</v>
      </c>
      <c r="N19" s="128"/>
      <c r="O19" s="130">
        <f t="shared" si="2"/>
      </c>
      <c r="P19" s="129"/>
      <c r="Q19" s="128" t="s">
        <v>1</v>
      </c>
      <c r="R19" s="128"/>
      <c r="S19" s="130">
        <f t="shared" si="3"/>
      </c>
      <c r="T19" s="129"/>
      <c r="U19" s="128" t="s">
        <v>1</v>
      </c>
      <c r="V19" s="128"/>
      <c r="W19" s="130">
        <f t="shared" si="4"/>
      </c>
      <c r="X19" s="129"/>
      <c r="Y19" s="128" t="s">
        <v>1</v>
      </c>
      <c r="Z19" s="128"/>
      <c r="AA19" s="130">
        <f t="shared" si="5"/>
      </c>
      <c r="AB19" s="129"/>
      <c r="AC19" s="128" t="s">
        <v>1</v>
      </c>
      <c r="AD19" s="128"/>
      <c r="AE19" s="248">
        <f t="shared" si="6"/>
      </c>
      <c r="AF19" s="129"/>
      <c r="AG19" s="224"/>
      <c r="AH19" s="249"/>
      <c r="AI19" s="126"/>
      <c r="AJ19" s="125"/>
      <c r="AK19" s="124"/>
      <c r="AL19" s="124"/>
      <c r="AM19" s="123"/>
      <c r="AN19" s="177"/>
      <c r="AO19" s="226"/>
    </row>
  </sheetData>
  <sheetProtection/>
  <mergeCells count="88">
    <mergeCell ref="AL18:AL19"/>
    <mergeCell ref="AM18:AM19"/>
    <mergeCell ref="AO18:AO19"/>
    <mergeCell ref="AG19:AH19"/>
    <mergeCell ref="AC17:AD17"/>
    <mergeCell ref="A18:B19"/>
    <mergeCell ref="AE18:AF18"/>
    <mergeCell ref="AI18:AI19"/>
    <mergeCell ref="AJ18:AJ19"/>
    <mergeCell ref="AK18:AK19"/>
    <mergeCell ref="AO14:AO15"/>
    <mergeCell ref="Y15:Z15"/>
    <mergeCell ref="A16:B17"/>
    <mergeCell ref="AA16:AB16"/>
    <mergeCell ref="AI16:AI17"/>
    <mergeCell ref="AJ16:AJ17"/>
    <mergeCell ref="AK16:AK17"/>
    <mergeCell ref="AL16:AL17"/>
    <mergeCell ref="AM16:AM17"/>
    <mergeCell ref="AO16:AO17"/>
    <mergeCell ref="AM12:AM13"/>
    <mergeCell ref="AO12:AO13"/>
    <mergeCell ref="U13:V13"/>
    <mergeCell ref="A14:B15"/>
    <mergeCell ref="W14:X14"/>
    <mergeCell ref="AI14:AI15"/>
    <mergeCell ref="AJ14:AJ15"/>
    <mergeCell ref="AK14:AK15"/>
    <mergeCell ref="AL14:AL15"/>
    <mergeCell ref="AM14:AM15"/>
    <mergeCell ref="AL10:AL11"/>
    <mergeCell ref="AM10:AM11"/>
    <mergeCell ref="AO10:AO11"/>
    <mergeCell ref="Q11:R11"/>
    <mergeCell ref="A12:B13"/>
    <mergeCell ref="S12:T12"/>
    <mergeCell ref="AI12:AI13"/>
    <mergeCell ref="AJ12:AJ13"/>
    <mergeCell ref="AK12:AK13"/>
    <mergeCell ref="AL12:AL13"/>
    <mergeCell ref="M9:N9"/>
    <mergeCell ref="A10:B11"/>
    <mergeCell ref="O10:P10"/>
    <mergeCell ref="AI10:AI11"/>
    <mergeCell ref="AJ10:AJ11"/>
    <mergeCell ref="AK10:AK11"/>
    <mergeCell ref="AO6:AO7"/>
    <mergeCell ref="I7:J7"/>
    <mergeCell ref="A8:B9"/>
    <mergeCell ref="K8:L8"/>
    <mergeCell ref="AI8:AI9"/>
    <mergeCell ref="AJ8:AJ9"/>
    <mergeCell ref="AK8:AK9"/>
    <mergeCell ref="AL8:AL9"/>
    <mergeCell ref="AM8:AM9"/>
    <mergeCell ref="AO8:AO9"/>
    <mergeCell ref="AM4:AM5"/>
    <mergeCell ref="AO4:AO5"/>
    <mergeCell ref="E5:F5"/>
    <mergeCell ref="A6:B7"/>
    <mergeCell ref="G6:H6"/>
    <mergeCell ref="AI6:AI7"/>
    <mergeCell ref="AJ6:AJ7"/>
    <mergeCell ref="AK6:AK7"/>
    <mergeCell ref="AL6:AL7"/>
    <mergeCell ref="AM6:AM7"/>
    <mergeCell ref="A4:B5"/>
    <mergeCell ref="C4:D4"/>
    <mergeCell ref="AI4:AI5"/>
    <mergeCell ref="AJ4:AJ5"/>
    <mergeCell ref="AK4:AK5"/>
    <mergeCell ref="AL4:AL5"/>
    <mergeCell ref="AJ2:AJ3"/>
    <mergeCell ref="AK2:AK3"/>
    <mergeCell ref="AL2:AL3"/>
    <mergeCell ref="AM2:AM3"/>
    <mergeCell ref="AN2:AN3"/>
    <mergeCell ref="AO2:AO3"/>
    <mergeCell ref="A1:AO1"/>
    <mergeCell ref="C2:F3"/>
    <mergeCell ref="G2:J3"/>
    <mergeCell ref="K2:N3"/>
    <mergeCell ref="O2:R3"/>
    <mergeCell ref="S2:V3"/>
    <mergeCell ref="W2:Z3"/>
    <mergeCell ref="AA2:AD3"/>
    <mergeCell ref="AE2:AH3"/>
    <mergeCell ref="AI2:A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8"/>
  <sheetViews>
    <sheetView zoomScale="55" zoomScaleNormal="55" zoomScalePageLayoutView="0" workbookViewId="0" topLeftCell="A10">
      <selection activeCell="AQ28" sqref="AQ28"/>
    </sheetView>
  </sheetViews>
  <sheetFormatPr defaultColWidth="9.00390625" defaultRowHeight="15"/>
  <cols>
    <col min="1" max="2" width="8.140625" style="1" customWidth="1"/>
    <col min="3" max="34" width="3.28125" style="1" customWidth="1"/>
    <col min="35" max="40" width="10.00390625" style="1" customWidth="1"/>
    <col min="41" max="41" width="26.140625" style="1" customWidth="1"/>
    <col min="42" max="16384" width="9.00390625" style="1" customWidth="1"/>
  </cols>
  <sheetData>
    <row r="1" spans="1:41" ht="60" customHeight="1" thickBot="1">
      <c r="A1" s="105" t="s">
        <v>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</row>
    <row r="2" spans="1:41" ht="41.25" customHeight="1">
      <c r="A2" s="19"/>
      <c r="B2" s="18" t="s">
        <v>12</v>
      </c>
      <c r="C2" s="107" t="s">
        <v>17</v>
      </c>
      <c r="D2" s="97"/>
      <c r="E2" s="97"/>
      <c r="F2" s="108"/>
      <c r="G2" s="96" t="s">
        <v>18</v>
      </c>
      <c r="H2" s="97"/>
      <c r="I2" s="97"/>
      <c r="J2" s="97"/>
      <c r="K2" s="96" t="s">
        <v>20</v>
      </c>
      <c r="L2" s="97"/>
      <c r="M2" s="97"/>
      <c r="N2" s="97"/>
      <c r="O2" s="96" t="s">
        <v>29</v>
      </c>
      <c r="P2" s="97"/>
      <c r="Q2" s="97"/>
      <c r="R2" s="97"/>
      <c r="S2" s="96" t="s">
        <v>22</v>
      </c>
      <c r="T2" s="97"/>
      <c r="U2" s="97"/>
      <c r="V2" s="97"/>
      <c r="W2" s="96" t="s">
        <v>23</v>
      </c>
      <c r="X2" s="97"/>
      <c r="Y2" s="97"/>
      <c r="Z2" s="97"/>
      <c r="AA2" s="96" t="s">
        <v>27</v>
      </c>
      <c r="AB2" s="97"/>
      <c r="AC2" s="97"/>
      <c r="AD2" s="97"/>
      <c r="AE2" s="96" t="s">
        <v>25</v>
      </c>
      <c r="AF2" s="97"/>
      <c r="AG2" s="97"/>
      <c r="AH2" s="98"/>
      <c r="AI2" s="103" t="s">
        <v>11</v>
      </c>
      <c r="AJ2" s="89" t="s">
        <v>0</v>
      </c>
      <c r="AK2" s="89" t="s">
        <v>10</v>
      </c>
      <c r="AL2" s="89" t="s">
        <v>9</v>
      </c>
      <c r="AM2" s="91" t="s">
        <v>8</v>
      </c>
      <c r="AN2" s="91" t="s">
        <v>7</v>
      </c>
      <c r="AO2" s="94" t="s">
        <v>6</v>
      </c>
    </row>
    <row r="3" spans="1:41" ht="41.25" customHeight="1" thickBot="1">
      <c r="A3" s="17" t="s">
        <v>5</v>
      </c>
      <c r="B3" s="48"/>
      <c r="C3" s="109"/>
      <c r="D3" s="100"/>
      <c r="E3" s="100"/>
      <c r="F3" s="110"/>
      <c r="G3" s="99"/>
      <c r="H3" s="100"/>
      <c r="I3" s="100"/>
      <c r="J3" s="100"/>
      <c r="K3" s="99"/>
      <c r="L3" s="100"/>
      <c r="M3" s="100"/>
      <c r="N3" s="100"/>
      <c r="O3" s="99"/>
      <c r="P3" s="100"/>
      <c r="Q3" s="100"/>
      <c r="R3" s="100"/>
      <c r="S3" s="99"/>
      <c r="T3" s="100"/>
      <c r="U3" s="100"/>
      <c r="V3" s="100"/>
      <c r="W3" s="99"/>
      <c r="X3" s="100"/>
      <c r="Y3" s="100"/>
      <c r="Z3" s="100"/>
      <c r="AA3" s="99"/>
      <c r="AB3" s="100"/>
      <c r="AC3" s="100"/>
      <c r="AD3" s="100"/>
      <c r="AE3" s="99"/>
      <c r="AF3" s="100"/>
      <c r="AG3" s="100"/>
      <c r="AH3" s="101"/>
      <c r="AI3" s="83"/>
      <c r="AJ3" s="90"/>
      <c r="AK3" s="90"/>
      <c r="AL3" s="90"/>
      <c r="AM3" s="92"/>
      <c r="AN3" s="93"/>
      <c r="AO3" s="95"/>
    </row>
    <row r="4" spans="1:41" ht="41.25" customHeight="1">
      <c r="A4" s="111" t="s">
        <v>17</v>
      </c>
      <c r="B4" s="112"/>
      <c r="C4" s="50"/>
      <c r="D4" s="51"/>
      <c r="E4" s="51"/>
      <c r="F4" s="59"/>
      <c r="G4" s="60" t="str">
        <f aca="true" t="shared" si="0" ref="G4:G19">IF(H4="","",IF(H4=J4,"△",IF(H4&gt;J4,"○","●")))</f>
        <v>○</v>
      </c>
      <c r="H4" s="51">
        <v>2</v>
      </c>
      <c r="I4" s="51" t="s">
        <v>13</v>
      </c>
      <c r="J4" s="59">
        <v>0</v>
      </c>
      <c r="K4" s="52" t="str">
        <f aca="true" t="shared" si="1" ref="K4:K19">IF(L4="","",IF(L4=N4,"△",IF(L4&gt;N4,"○","●")))</f>
        <v>△</v>
      </c>
      <c r="L4" s="51">
        <v>1</v>
      </c>
      <c r="M4" s="51" t="s">
        <v>3</v>
      </c>
      <c r="N4" s="51">
        <v>1</v>
      </c>
      <c r="O4" s="60" t="str">
        <f aca="true" t="shared" si="2" ref="O4:O19">IF(P4="","",IF(P4=R4,"△",IF(P4&gt;R4,"○","●")))</f>
        <v>△</v>
      </c>
      <c r="P4" s="51">
        <v>0</v>
      </c>
      <c r="Q4" s="51" t="s">
        <v>14</v>
      </c>
      <c r="R4" s="51">
        <v>0</v>
      </c>
      <c r="S4" s="60">
        <f aca="true" t="shared" si="3" ref="S4:S19">IF(T4="","",IF(T4=V4,"△",IF(T4&gt;V4,"○","●")))</f>
      </c>
      <c r="T4" s="51"/>
      <c r="U4" s="51" t="s">
        <v>14</v>
      </c>
      <c r="V4" s="51"/>
      <c r="W4" s="60" t="str">
        <f aca="true" t="shared" si="4" ref="W4:W19">IF(X4="","",IF(X4=Z4,"△",IF(X4&gt;Z4,"○","●")))</f>
        <v>○</v>
      </c>
      <c r="X4" s="51">
        <v>6</v>
      </c>
      <c r="Y4" s="51" t="s">
        <v>13</v>
      </c>
      <c r="Z4" s="51">
        <v>4</v>
      </c>
      <c r="AA4" s="60" t="str">
        <f aca="true" t="shared" si="5" ref="AA4:AA19">IF(AB4="","",IF(AB4=AD4,"△",IF(AB4&gt;AD4,"○","●")))</f>
        <v>○</v>
      </c>
      <c r="AB4" s="51">
        <v>3</v>
      </c>
      <c r="AC4" s="51" t="s">
        <v>13</v>
      </c>
      <c r="AD4" s="51">
        <v>0</v>
      </c>
      <c r="AE4" s="60" t="str">
        <f aca="true" t="shared" si="6" ref="AE4:AE19">IF(AF4="","",IF(AF4=AH4,"△",IF(AF4&gt;AH4,"○","●")))</f>
        <v>△</v>
      </c>
      <c r="AF4" s="51">
        <v>1</v>
      </c>
      <c r="AG4" s="51" t="s">
        <v>3</v>
      </c>
      <c r="AH4" s="53">
        <v>1</v>
      </c>
      <c r="AI4" s="80">
        <f>COUNTIF(C4:AH5,"○")*3+COUNTIF(C4:AH5,"△")</f>
        <v>12</v>
      </c>
      <c r="AJ4" s="67">
        <f>D4+H4+L4+P4+T4+X4+AB4+AF4+D5+H5+L5+P5+T5+X5+AB5+AF5</f>
        <v>13</v>
      </c>
      <c r="AK4" s="69">
        <f>-(F4+J4+N4+R4+V4+Z4+AD4+AH4+F5+J5+N5+R5+V5+Z5+AD5+AH5)</f>
        <v>-6</v>
      </c>
      <c r="AL4" s="69">
        <f>AJ4+AK4</f>
        <v>7</v>
      </c>
      <c r="AM4" s="71">
        <f>RANK(AI4,$AI$4:$AI$19,0)</f>
        <v>1</v>
      </c>
      <c r="AN4" s="8"/>
      <c r="AO4" s="73"/>
    </row>
    <row r="5" spans="1:41" ht="41.25" customHeight="1">
      <c r="A5" s="115"/>
      <c r="B5" s="116"/>
      <c r="C5" s="57"/>
      <c r="D5" s="13"/>
      <c r="E5" s="13"/>
      <c r="F5" s="15"/>
      <c r="G5" s="16">
        <f t="shared" si="0"/>
      </c>
      <c r="H5" s="13"/>
      <c r="I5" s="13" t="s">
        <v>13</v>
      </c>
      <c r="J5" s="15"/>
      <c r="K5" s="24">
        <f t="shared" si="1"/>
      </c>
      <c r="L5" s="13"/>
      <c r="M5" s="13" t="s">
        <v>13</v>
      </c>
      <c r="N5" s="13"/>
      <c r="O5" s="16">
        <f t="shared" si="2"/>
      </c>
      <c r="P5" s="13"/>
      <c r="Q5" s="13" t="s">
        <v>1</v>
      </c>
      <c r="R5" s="13"/>
      <c r="S5" s="16">
        <f t="shared" si="3"/>
      </c>
      <c r="T5" s="13"/>
      <c r="U5" s="13" t="s">
        <v>14</v>
      </c>
      <c r="V5" s="13"/>
      <c r="W5" s="16">
        <f t="shared" si="4"/>
      </c>
      <c r="X5" s="13"/>
      <c r="Y5" s="13" t="s">
        <v>13</v>
      </c>
      <c r="Z5" s="13"/>
      <c r="AA5" s="16">
        <f t="shared" si="5"/>
      </c>
      <c r="AB5" s="13"/>
      <c r="AC5" s="13" t="s">
        <v>14</v>
      </c>
      <c r="AD5" s="13"/>
      <c r="AE5" s="16">
        <f t="shared" si="6"/>
      </c>
      <c r="AF5" s="13"/>
      <c r="AG5" s="13" t="s">
        <v>13</v>
      </c>
      <c r="AH5" s="58"/>
      <c r="AI5" s="85"/>
      <c r="AJ5" s="86"/>
      <c r="AK5" s="87"/>
      <c r="AL5" s="87"/>
      <c r="AM5" s="88"/>
      <c r="AN5" s="12"/>
      <c r="AO5" s="82"/>
    </row>
    <row r="6" spans="1:41" ht="41.25" customHeight="1">
      <c r="A6" s="111" t="s">
        <v>18</v>
      </c>
      <c r="B6" s="112"/>
      <c r="C6" s="54" t="str">
        <f aca="true" t="shared" si="7" ref="C6:C19">IF(D6="","",IF(D6=F6,"△",IF(D6&gt;F6,"○","●")))</f>
        <v>●</v>
      </c>
      <c r="D6" s="21">
        <v>0</v>
      </c>
      <c r="E6" s="21" t="s">
        <v>13</v>
      </c>
      <c r="F6" s="23">
        <v>2</v>
      </c>
      <c r="G6" s="22">
        <f t="shared" si="0"/>
      </c>
      <c r="H6" s="21"/>
      <c r="I6" s="21"/>
      <c r="J6" s="23"/>
      <c r="K6" s="20">
        <f t="shared" si="1"/>
      </c>
      <c r="L6" s="21"/>
      <c r="M6" s="21" t="s">
        <v>2</v>
      </c>
      <c r="N6" s="21"/>
      <c r="O6" s="22" t="str">
        <f t="shared" si="2"/>
        <v>△</v>
      </c>
      <c r="P6" s="21">
        <v>0</v>
      </c>
      <c r="Q6" s="21" t="s">
        <v>13</v>
      </c>
      <c r="R6" s="21">
        <v>0</v>
      </c>
      <c r="S6" s="22">
        <f t="shared" si="3"/>
      </c>
      <c r="T6" s="21"/>
      <c r="U6" s="21" t="s">
        <v>14</v>
      </c>
      <c r="V6" s="21"/>
      <c r="W6" s="22">
        <f t="shared" si="4"/>
      </c>
      <c r="X6" s="21"/>
      <c r="Y6" s="21" t="s">
        <v>2</v>
      </c>
      <c r="Z6" s="21"/>
      <c r="AA6" s="22" t="str">
        <f t="shared" si="5"/>
        <v>○</v>
      </c>
      <c r="AB6" s="21">
        <v>2</v>
      </c>
      <c r="AC6" s="21" t="s">
        <v>13</v>
      </c>
      <c r="AD6" s="21">
        <v>0</v>
      </c>
      <c r="AE6" s="22" t="str">
        <f t="shared" si="6"/>
        <v>○</v>
      </c>
      <c r="AF6" s="21">
        <v>2</v>
      </c>
      <c r="AG6" s="21" t="s">
        <v>13</v>
      </c>
      <c r="AH6" s="55">
        <v>0</v>
      </c>
      <c r="AI6" s="80">
        <f>COUNTIF(C6:AH7,"○")*3+COUNTIF(C6:AH7,"△")</f>
        <v>7</v>
      </c>
      <c r="AJ6" s="67">
        <f>D6+H6+L6+P6+T6+X6+AB6+AF6+D7+H7+L7+P7+T7+X7+AB7+AF7</f>
        <v>4</v>
      </c>
      <c r="AK6" s="69">
        <f>-(F6+J6+N6+R6+V6+Z6+AD6+AH6+F7+J7+N7+R7+V7+Z7+AD7+AH7)</f>
        <v>-2</v>
      </c>
      <c r="AL6" s="69">
        <f>AJ6+AK6</f>
        <v>2</v>
      </c>
      <c r="AM6" s="71">
        <f>RANK(AI6,$AI$4:$AI$19,0)</f>
        <v>3</v>
      </c>
      <c r="AN6" s="8"/>
      <c r="AO6" s="73"/>
    </row>
    <row r="7" spans="1:41" ht="41.25" customHeight="1">
      <c r="A7" s="117"/>
      <c r="B7" s="118"/>
      <c r="C7" s="57">
        <f t="shared" si="7"/>
      </c>
      <c r="D7" s="13"/>
      <c r="E7" s="13" t="s">
        <v>13</v>
      </c>
      <c r="F7" s="15"/>
      <c r="G7" s="16">
        <f t="shared" si="0"/>
      </c>
      <c r="H7" s="13"/>
      <c r="I7" s="13"/>
      <c r="J7" s="15"/>
      <c r="K7" s="24">
        <f t="shared" si="1"/>
      </c>
      <c r="L7" s="13"/>
      <c r="M7" s="13" t="s">
        <v>2</v>
      </c>
      <c r="N7" s="13"/>
      <c r="O7" s="16">
        <f t="shared" si="2"/>
      </c>
      <c r="P7" s="13"/>
      <c r="Q7" s="13" t="s">
        <v>13</v>
      </c>
      <c r="R7" s="13"/>
      <c r="S7" s="16">
        <f t="shared" si="3"/>
      </c>
      <c r="T7" s="13"/>
      <c r="U7" s="13" t="s">
        <v>14</v>
      </c>
      <c r="V7" s="13"/>
      <c r="W7" s="16">
        <f t="shared" si="4"/>
      </c>
      <c r="X7" s="13"/>
      <c r="Y7" s="13" t="s">
        <v>2</v>
      </c>
      <c r="Z7" s="13"/>
      <c r="AA7" s="16">
        <f t="shared" si="5"/>
      </c>
      <c r="AB7" s="13"/>
      <c r="AC7" s="13" t="s">
        <v>13</v>
      </c>
      <c r="AD7" s="13"/>
      <c r="AE7" s="16">
        <f t="shared" si="6"/>
      </c>
      <c r="AF7" s="13"/>
      <c r="AG7" s="13" t="s">
        <v>14</v>
      </c>
      <c r="AH7" s="58"/>
      <c r="AI7" s="85"/>
      <c r="AJ7" s="86"/>
      <c r="AK7" s="87"/>
      <c r="AL7" s="87"/>
      <c r="AM7" s="88"/>
      <c r="AN7" s="12"/>
      <c r="AO7" s="82"/>
    </row>
    <row r="8" spans="1:41" ht="41.25" customHeight="1">
      <c r="A8" s="115" t="s">
        <v>30</v>
      </c>
      <c r="B8" s="116"/>
      <c r="C8" s="54" t="str">
        <f t="shared" si="7"/>
        <v>△</v>
      </c>
      <c r="D8" s="21">
        <v>1</v>
      </c>
      <c r="E8" s="21" t="s">
        <v>2</v>
      </c>
      <c r="F8" s="23">
        <v>1</v>
      </c>
      <c r="G8" s="22">
        <f t="shared" si="0"/>
      </c>
      <c r="H8" s="21"/>
      <c r="I8" s="21" t="s">
        <v>13</v>
      </c>
      <c r="J8" s="23"/>
      <c r="K8" s="20">
        <f t="shared" si="1"/>
      </c>
      <c r="L8" s="21"/>
      <c r="M8" s="21"/>
      <c r="N8" s="21"/>
      <c r="O8" s="22">
        <f t="shared" si="2"/>
      </c>
      <c r="P8" s="21"/>
      <c r="Q8" s="21" t="s">
        <v>13</v>
      </c>
      <c r="R8" s="21"/>
      <c r="S8" s="22" t="str">
        <f t="shared" si="3"/>
        <v>△</v>
      </c>
      <c r="T8" s="21">
        <v>0</v>
      </c>
      <c r="U8" s="21" t="s">
        <v>2</v>
      </c>
      <c r="V8" s="21">
        <v>0</v>
      </c>
      <c r="W8" s="22" t="str">
        <f t="shared" si="4"/>
        <v>○</v>
      </c>
      <c r="X8" s="21">
        <v>2</v>
      </c>
      <c r="Y8" s="21" t="s">
        <v>13</v>
      </c>
      <c r="Z8" s="21">
        <v>0</v>
      </c>
      <c r="AA8" s="22">
        <f t="shared" si="5"/>
      </c>
      <c r="AB8" s="21"/>
      <c r="AC8" s="21" t="s">
        <v>13</v>
      </c>
      <c r="AD8" s="21"/>
      <c r="AE8" s="22" t="str">
        <f t="shared" si="6"/>
        <v>○</v>
      </c>
      <c r="AF8" s="21">
        <v>2</v>
      </c>
      <c r="AG8" s="21" t="s">
        <v>13</v>
      </c>
      <c r="AH8" s="55">
        <v>0</v>
      </c>
      <c r="AI8" s="80">
        <f>COUNTIF(C8:AH9,"○")*3+COUNTIF(C8:AH9,"△")</f>
        <v>8</v>
      </c>
      <c r="AJ8" s="67">
        <f>D8+H8+L8+P8+T8+X8+AB8+AF8+D9+H9+L9+P9+T9+X9+AB9+AF9</f>
        <v>5</v>
      </c>
      <c r="AK8" s="69">
        <f>-(F8+J8+N8+R8+V8+Z8+AD8+AH8+F9+J9+N9+R9+V9+Z9+AD9+AH9)</f>
        <v>-1</v>
      </c>
      <c r="AL8" s="69">
        <f>AJ8+AK8</f>
        <v>4</v>
      </c>
      <c r="AM8" s="71">
        <f>RANK(AI8,$AI$4:$AI$19,0)</f>
        <v>2</v>
      </c>
      <c r="AN8" s="8"/>
      <c r="AO8" s="73"/>
    </row>
    <row r="9" spans="1:41" ht="41.25" customHeight="1">
      <c r="A9" s="115"/>
      <c r="B9" s="116"/>
      <c r="C9" s="57">
        <f t="shared" si="7"/>
      </c>
      <c r="D9" s="13"/>
      <c r="E9" s="13" t="s">
        <v>13</v>
      </c>
      <c r="F9" s="15"/>
      <c r="G9" s="16">
        <f t="shared" si="0"/>
      </c>
      <c r="H9" s="13"/>
      <c r="I9" s="13" t="s">
        <v>14</v>
      </c>
      <c r="J9" s="15"/>
      <c r="K9" s="24">
        <f t="shared" si="1"/>
      </c>
      <c r="L9" s="13"/>
      <c r="M9" s="13"/>
      <c r="N9" s="13"/>
      <c r="O9" s="16">
        <f t="shared" si="2"/>
      </c>
      <c r="P9" s="13"/>
      <c r="Q9" s="13" t="s">
        <v>13</v>
      </c>
      <c r="R9" s="13"/>
      <c r="S9" s="16">
        <f t="shared" si="3"/>
      </c>
      <c r="T9" s="13"/>
      <c r="U9" s="13" t="s">
        <v>13</v>
      </c>
      <c r="V9" s="13"/>
      <c r="W9" s="16">
        <f t="shared" si="4"/>
      </c>
      <c r="X9" s="13"/>
      <c r="Y9" s="13" t="s">
        <v>1</v>
      </c>
      <c r="Z9" s="13"/>
      <c r="AA9" s="16">
        <f t="shared" si="5"/>
      </c>
      <c r="AB9" s="13"/>
      <c r="AC9" s="13" t="s">
        <v>13</v>
      </c>
      <c r="AD9" s="13"/>
      <c r="AE9" s="16">
        <f t="shared" si="6"/>
      </c>
      <c r="AF9" s="13"/>
      <c r="AG9" s="13" t="s">
        <v>13</v>
      </c>
      <c r="AH9" s="58"/>
      <c r="AI9" s="85"/>
      <c r="AJ9" s="86"/>
      <c r="AK9" s="87"/>
      <c r="AL9" s="87"/>
      <c r="AM9" s="88"/>
      <c r="AN9" s="12"/>
      <c r="AO9" s="82"/>
    </row>
    <row r="10" spans="1:41" ht="41.25" customHeight="1">
      <c r="A10" s="111" t="s">
        <v>31</v>
      </c>
      <c r="B10" s="112"/>
      <c r="C10" s="54" t="str">
        <f t="shared" si="7"/>
        <v>△</v>
      </c>
      <c r="D10" s="21">
        <v>0</v>
      </c>
      <c r="E10" s="21" t="s">
        <v>13</v>
      </c>
      <c r="F10" s="23">
        <v>0</v>
      </c>
      <c r="G10" s="22" t="str">
        <f t="shared" si="0"/>
        <v>△</v>
      </c>
      <c r="H10" s="21">
        <v>0</v>
      </c>
      <c r="I10" s="21" t="s">
        <v>13</v>
      </c>
      <c r="J10" s="23">
        <v>0</v>
      </c>
      <c r="K10" s="20">
        <f t="shared" si="1"/>
      </c>
      <c r="L10" s="21"/>
      <c r="M10" s="21" t="s">
        <v>13</v>
      </c>
      <c r="N10" s="21"/>
      <c r="O10" s="22">
        <f t="shared" si="2"/>
      </c>
      <c r="P10" s="21"/>
      <c r="Q10" s="21"/>
      <c r="R10" s="21"/>
      <c r="S10" s="22">
        <f t="shared" si="3"/>
      </c>
      <c r="T10" s="21"/>
      <c r="U10" s="21" t="s">
        <v>13</v>
      </c>
      <c r="V10" s="21"/>
      <c r="W10" s="22">
        <f t="shared" si="4"/>
      </c>
      <c r="X10" s="21"/>
      <c r="Y10" s="21" t="s">
        <v>2</v>
      </c>
      <c r="Z10" s="21"/>
      <c r="AA10" s="22" t="str">
        <f t="shared" si="5"/>
        <v>●</v>
      </c>
      <c r="AB10" s="21">
        <v>0</v>
      </c>
      <c r="AC10" s="21" t="s">
        <v>13</v>
      </c>
      <c r="AD10" s="21">
        <v>1</v>
      </c>
      <c r="AE10" s="22" t="str">
        <f t="shared" si="6"/>
        <v>○</v>
      </c>
      <c r="AF10" s="21">
        <v>3</v>
      </c>
      <c r="AG10" s="21" t="s">
        <v>14</v>
      </c>
      <c r="AH10" s="55">
        <v>1</v>
      </c>
      <c r="AI10" s="80">
        <f>COUNTIF(C10:AH11,"○")*3+COUNTIF(C10:AH11,"△")</f>
        <v>5</v>
      </c>
      <c r="AJ10" s="67">
        <f>D10+H10+L10+P10+T10+X10+AB10+AF10+D11+H11+L11+P11+T11+X11+AB11+AF11</f>
        <v>3</v>
      </c>
      <c r="AK10" s="69">
        <f>-(F10+J10+N10+R10+V10+Z10+AD10+AH10+F11+J11+N11+R11+V11+Z11+AD11+AH11)</f>
        <v>-2</v>
      </c>
      <c r="AL10" s="69">
        <f>AJ10+AK10</f>
        <v>1</v>
      </c>
      <c r="AM10" s="71">
        <f>RANK(AI10,$AI$4:$AI$19,0)</f>
        <v>5</v>
      </c>
      <c r="AN10" s="8"/>
      <c r="AO10" s="73"/>
    </row>
    <row r="11" spans="1:41" ht="41.25" customHeight="1">
      <c r="A11" s="117"/>
      <c r="B11" s="118"/>
      <c r="C11" s="57">
        <f t="shared" si="7"/>
      </c>
      <c r="D11" s="13"/>
      <c r="E11" s="13" t="s">
        <v>13</v>
      </c>
      <c r="F11" s="15"/>
      <c r="G11" s="16">
        <f t="shared" si="0"/>
      </c>
      <c r="H11" s="13"/>
      <c r="I11" s="13" t="s">
        <v>13</v>
      </c>
      <c r="J11" s="15"/>
      <c r="K11" s="24">
        <f t="shared" si="1"/>
      </c>
      <c r="L11" s="13"/>
      <c r="M11" s="13" t="s">
        <v>2</v>
      </c>
      <c r="N11" s="13"/>
      <c r="O11" s="16">
        <f t="shared" si="2"/>
      </c>
      <c r="P11" s="13"/>
      <c r="Q11" s="13"/>
      <c r="R11" s="13"/>
      <c r="S11" s="16">
        <f t="shared" si="3"/>
      </c>
      <c r="T11" s="13"/>
      <c r="U11" s="13" t="s">
        <v>13</v>
      </c>
      <c r="V11" s="13"/>
      <c r="W11" s="16">
        <f t="shared" si="4"/>
      </c>
      <c r="X11" s="13"/>
      <c r="Y11" s="13" t="s">
        <v>13</v>
      </c>
      <c r="Z11" s="13"/>
      <c r="AA11" s="16">
        <f t="shared" si="5"/>
      </c>
      <c r="AB11" s="13"/>
      <c r="AC11" s="13" t="s">
        <v>13</v>
      </c>
      <c r="AD11" s="13"/>
      <c r="AE11" s="16">
        <f t="shared" si="6"/>
      </c>
      <c r="AF11" s="13"/>
      <c r="AG11" s="13" t="s">
        <v>14</v>
      </c>
      <c r="AH11" s="58"/>
      <c r="AI11" s="85"/>
      <c r="AJ11" s="86"/>
      <c r="AK11" s="87"/>
      <c r="AL11" s="87"/>
      <c r="AM11" s="88"/>
      <c r="AN11" s="12"/>
      <c r="AO11" s="82"/>
    </row>
    <row r="12" spans="1:41" ht="41.25" customHeight="1">
      <c r="A12" s="115" t="s">
        <v>22</v>
      </c>
      <c r="B12" s="116"/>
      <c r="C12" s="54">
        <f t="shared" si="7"/>
      </c>
      <c r="D12" s="21"/>
      <c r="E12" s="21" t="s">
        <v>13</v>
      </c>
      <c r="F12" s="23"/>
      <c r="G12" s="22">
        <f t="shared" si="0"/>
      </c>
      <c r="H12" s="21"/>
      <c r="I12" s="21" t="s">
        <v>13</v>
      </c>
      <c r="J12" s="23"/>
      <c r="K12" s="20" t="str">
        <f t="shared" si="1"/>
        <v>△</v>
      </c>
      <c r="L12" s="21">
        <v>0</v>
      </c>
      <c r="M12" s="21" t="s">
        <v>14</v>
      </c>
      <c r="N12" s="21">
        <v>0</v>
      </c>
      <c r="O12" s="22">
        <f t="shared" si="2"/>
      </c>
      <c r="P12" s="21"/>
      <c r="Q12" s="21" t="s">
        <v>1</v>
      </c>
      <c r="R12" s="21"/>
      <c r="S12" s="22">
        <f t="shared" si="3"/>
      </c>
      <c r="T12" s="21"/>
      <c r="U12" s="21"/>
      <c r="V12" s="21"/>
      <c r="W12" s="22" t="str">
        <f t="shared" si="4"/>
        <v>△</v>
      </c>
      <c r="X12" s="21">
        <v>0</v>
      </c>
      <c r="Y12" s="21" t="s">
        <v>14</v>
      </c>
      <c r="Z12" s="21">
        <v>0</v>
      </c>
      <c r="AA12" s="22" t="str">
        <f t="shared" si="5"/>
        <v>○</v>
      </c>
      <c r="AB12" s="21">
        <v>3</v>
      </c>
      <c r="AC12" s="21" t="s">
        <v>14</v>
      </c>
      <c r="AD12" s="21">
        <v>1</v>
      </c>
      <c r="AE12" s="22">
        <f t="shared" si="6"/>
      </c>
      <c r="AF12" s="21"/>
      <c r="AG12" s="21" t="s">
        <v>14</v>
      </c>
      <c r="AH12" s="55"/>
      <c r="AI12" s="80">
        <f>COUNTIF(C12:AH13,"○")*3+COUNTIF(C12:AH13,"△")</f>
        <v>5</v>
      </c>
      <c r="AJ12" s="67">
        <f>D12+H12+L12+P12+T12+X12+AB12+AF12+D13+H13+L13+P13+T13+X13+AB13+AF13</f>
        <v>3</v>
      </c>
      <c r="AK12" s="69">
        <f>-(F12+J12+N12+R12+V12+Z12+AD12+AH12+F13+J13+N13+R13+V13+Z13+AD13+AH13)</f>
        <v>-1</v>
      </c>
      <c r="AL12" s="69">
        <f>AJ12+AK12</f>
        <v>2</v>
      </c>
      <c r="AM12" s="71">
        <f>RANK(AI12,$AI$4:$AI$19,0)</f>
        <v>5</v>
      </c>
      <c r="AN12" s="8"/>
      <c r="AO12" s="73"/>
    </row>
    <row r="13" spans="1:41" ht="41.25" customHeight="1">
      <c r="A13" s="115"/>
      <c r="B13" s="116"/>
      <c r="C13" s="57">
        <f t="shared" si="7"/>
      </c>
      <c r="D13" s="13"/>
      <c r="E13" s="13" t="s">
        <v>13</v>
      </c>
      <c r="F13" s="15"/>
      <c r="G13" s="16">
        <f t="shared" si="0"/>
      </c>
      <c r="H13" s="13"/>
      <c r="I13" s="13" t="s">
        <v>13</v>
      </c>
      <c r="J13" s="15"/>
      <c r="K13" s="24">
        <f t="shared" si="1"/>
      </c>
      <c r="L13" s="13"/>
      <c r="M13" s="13" t="s">
        <v>14</v>
      </c>
      <c r="N13" s="13"/>
      <c r="O13" s="16">
        <f t="shared" si="2"/>
      </c>
      <c r="P13" s="13"/>
      <c r="Q13" s="13" t="s">
        <v>13</v>
      </c>
      <c r="R13" s="13"/>
      <c r="S13" s="16">
        <f t="shared" si="3"/>
      </c>
      <c r="T13" s="13"/>
      <c r="U13" s="13"/>
      <c r="V13" s="13"/>
      <c r="W13" s="16">
        <f t="shared" si="4"/>
      </c>
      <c r="X13" s="13"/>
      <c r="Y13" s="13" t="s">
        <v>13</v>
      </c>
      <c r="Z13" s="13"/>
      <c r="AA13" s="16">
        <f t="shared" si="5"/>
      </c>
      <c r="AB13" s="13"/>
      <c r="AC13" s="13" t="s">
        <v>13</v>
      </c>
      <c r="AD13" s="13"/>
      <c r="AE13" s="16">
        <f t="shared" si="6"/>
      </c>
      <c r="AF13" s="13"/>
      <c r="AG13" s="13" t="s">
        <v>13</v>
      </c>
      <c r="AH13" s="58"/>
      <c r="AI13" s="85"/>
      <c r="AJ13" s="86"/>
      <c r="AK13" s="87"/>
      <c r="AL13" s="87"/>
      <c r="AM13" s="88"/>
      <c r="AN13" s="12"/>
      <c r="AO13" s="82"/>
    </row>
    <row r="14" spans="1:41" ht="41.25" customHeight="1">
      <c r="A14" s="111" t="s">
        <v>23</v>
      </c>
      <c r="B14" s="112"/>
      <c r="C14" s="54" t="str">
        <f t="shared" si="7"/>
        <v>●</v>
      </c>
      <c r="D14" s="21">
        <v>4</v>
      </c>
      <c r="E14" s="21" t="s">
        <v>13</v>
      </c>
      <c r="F14" s="23">
        <v>6</v>
      </c>
      <c r="G14" s="22">
        <f t="shared" si="0"/>
      </c>
      <c r="H14" s="21"/>
      <c r="I14" s="21" t="s">
        <v>13</v>
      </c>
      <c r="J14" s="23"/>
      <c r="K14" s="20" t="str">
        <f t="shared" si="1"/>
        <v>●</v>
      </c>
      <c r="L14" s="21">
        <v>0</v>
      </c>
      <c r="M14" s="21" t="s">
        <v>13</v>
      </c>
      <c r="N14" s="21">
        <v>2</v>
      </c>
      <c r="O14" s="22">
        <f t="shared" si="2"/>
      </c>
      <c r="P14" s="21"/>
      <c r="Q14" s="21" t="s">
        <v>13</v>
      </c>
      <c r="R14" s="21"/>
      <c r="S14" s="22" t="str">
        <f t="shared" si="3"/>
        <v>△</v>
      </c>
      <c r="T14" s="21">
        <v>0</v>
      </c>
      <c r="U14" s="21" t="s">
        <v>14</v>
      </c>
      <c r="V14" s="21">
        <v>0</v>
      </c>
      <c r="W14" s="22">
        <f t="shared" si="4"/>
      </c>
      <c r="X14" s="21"/>
      <c r="Y14" s="21"/>
      <c r="Z14" s="21"/>
      <c r="AA14" s="22" t="str">
        <f t="shared" si="5"/>
        <v>●</v>
      </c>
      <c r="AB14" s="21">
        <v>0</v>
      </c>
      <c r="AC14" s="21" t="s">
        <v>14</v>
      </c>
      <c r="AD14" s="21">
        <v>3</v>
      </c>
      <c r="AE14" s="22">
        <f t="shared" si="6"/>
      </c>
      <c r="AF14" s="21"/>
      <c r="AG14" s="21" t="s">
        <v>13</v>
      </c>
      <c r="AH14" s="55"/>
      <c r="AI14" s="80">
        <f>COUNTIF(C14:AH15,"○")*3+COUNTIF(C14:AH15,"△")</f>
        <v>1</v>
      </c>
      <c r="AJ14" s="67">
        <f>D14+H14+L14+P14+T14+X14+AB14+AF14+D15+H15+L15+P15+T15+X15+AB15+AF15</f>
        <v>4</v>
      </c>
      <c r="AK14" s="69">
        <f>-(F14+J14+N14+R14+V14+Z14+AD14+AH14+F15+J15+N15+R15+V15+Z15+AD15+AH15)</f>
        <v>-11</v>
      </c>
      <c r="AL14" s="69">
        <f>AJ14+AK14</f>
        <v>-7</v>
      </c>
      <c r="AM14" s="71">
        <f>RANK(AI14,$AI$4:$AI$19,0)</f>
        <v>8</v>
      </c>
      <c r="AN14" s="8"/>
      <c r="AO14" s="73"/>
    </row>
    <row r="15" spans="1:41" ht="41.25" customHeight="1">
      <c r="A15" s="117"/>
      <c r="B15" s="118"/>
      <c r="C15" s="57">
        <f t="shared" si="7"/>
      </c>
      <c r="D15" s="13"/>
      <c r="E15" s="13" t="s">
        <v>14</v>
      </c>
      <c r="F15" s="15"/>
      <c r="G15" s="16">
        <f t="shared" si="0"/>
      </c>
      <c r="H15" s="13"/>
      <c r="I15" s="13" t="s">
        <v>14</v>
      </c>
      <c r="J15" s="15"/>
      <c r="K15" s="24">
        <f t="shared" si="1"/>
      </c>
      <c r="L15" s="13"/>
      <c r="M15" s="13" t="s">
        <v>14</v>
      </c>
      <c r="N15" s="13"/>
      <c r="O15" s="16">
        <f t="shared" si="2"/>
      </c>
      <c r="P15" s="13"/>
      <c r="Q15" s="13" t="s">
        <v>13</v>
      </c>
      <c r="R15" s="13"/>
      <c r="S15" s="16">
        <f t="shared" si="3"/>
      </c>
      <c r="T15" s="13"/>
      <c r="U15" s="13" t="s">
        <v>14</v>
      </c>
      <c r="V15" s="13"/>
      <c r="W15" s="16">
        <f t="shared" si="4"/>
      </c>
      <c r="X15" s="13"/>
      <c r="Y15" s="13"/>
      <c r="Z15" s="13"/>
      <c r="AA15" s="16">
        <f t="shared" si="5"/>
      </c>
      <c r="AB15" s="13"/>
      <c r="AC15" s="13" t="s">
        <v>14</v>
      </c>
      <c r="AD15" s="13"/>
      <c r="AE15" s="16">
        <f t="shared" si="6"/>
      </c>
      <c r="AF15" s="13"/>
      <c r="AG15" s="13" t="s">
        <v>13</v>
      </c>
      <c r="AH15" s="58"/>
      <c r="AI15" s="85"/>
      <c r="AJ15" s="86"/>
      <c r="AK15" s="87"/>
      <c r="AL15" s="87"/>
      <c r="AM15" s="88"/>
      <c r="AN15" s="12"/>
      <c r="AO15" s="82"/>
    </row>
    <row r="16" spans="1:41" ht="41.25" customHeight="1">
      <c r="A16" s="115" t="s">
        <v>27</v>
      </c>
      <c r="B16" s="116"/>
      <c r="C16" s="54" t="str">
        <f t="shared" si="7"/>
        <v>●</v>
      </c>
      <c r="D16" s="21">
        <v>0</v>
      </c>
      <c r="E16" s="21" t="s">
        <v>13</v>
      </c>
      <c r="F16" s="23">
        <v>3</v>
      </c>
      <c r="G16" s="22" t="str">
        <f t="shared" si="0"/>
        <v>●</v>
      </c>
      <c r="H16" s="21">
        <v>0</v>
      </c>
      <c r="I16" s="21" t="s">
        <v>14</v>
      </c>
      <c r="J16" s="23">
        <v>2</v>
      </c>
      <c r="K16" s="20">
        <f t="shared" si="1"/>
      </c>
      <c r="L16" s="21"/>
      <c r="M16" s="21" t="s">
        <v>1</v>
      </c>
      <c r="N16" s="21"/>
      <c r="O16" s="22" t="str">
        <f t="shared" si="2"/>
        <v>○</v>
      </c>
      <c r="P16" s="21">
        <v>1</v>
      </c>
      <c r="Q16" s="21" t="s">
        <v>13</v>
      </c>
      <c r="R16" s="21">
        <v>0</v>
      </c>
      <c r="S16" s="22" t="str">
        <f t="shared" si="3"/>
        <v>●</v>
      </c>
      <c r="T16" s="21">
        <v>1</v>
      </c>
      <c r="U16" s="21" t="s">
        <v>1</v>
      </c>
      <c r="V16" s="21">
        <v>3</v>
      </c>
      <c r="W16" s="22" t="str">
        <f t="shared" si="4"/>
        <v>○</v>
      </c>
      <c r="X16" s="21">
        <v>3</v>
      </c>
      <c r="Y16" s="21" t="s">
        <v>13</v>
      </c>
      <c r="Z16" s="21">
        <v>0</v>
      </c>
      <c r="AA16" s="22">
        <f t="shared" si="5"/>
      </c>
      <c r="AB16" s="21"/>
      <c r="AC16" s="21"/>
      <c r="AD16" s="21"/>
      <c r="AE16" s="22" t="str">
        <f t="shared" si="6"/>
        <v>●</v>
      </c>
      <c r="AF16" s="21">
        <v>1</v>
      </c>
      <c r="AG16" s="21" t="s">
        <v>13</v>
      </c>
      <c r="AH16" s="55">
        <v>2</v>
      </c>
      <c r="AI16" s="80">
        <f>COUNTIF(C16:AH17,"○")*3+COUNTIF(C16:AH17,"△")</f>
        <v>6</v>
      </c>
      <c r="AJ16" s="67">
        <f>D16+H16+L16+P16+T16+X16+AB16+AF16+D17+H17+L17+P17+T17+X17+AB17+AF17</f>
        <v>6</v>
      </c>
      <c r="AK16" s="69">
        <f>-(F16+J16+N16+R16+V16+Z16+AD16+AH16+F17+J17+N17+R17+V17+Z17+AD17+AH17)</f>
        <v>-10</v>
      </c>
      <c r="AL16" s="69">
        <f>AJ16+AK16</f>
        <v>-4</v>
      </c>
      <c r="AM16" s="71">
        <f>RANK(AI16,$AI$4:$AI$19,0)</f>
        <v>4</v>
      </c>
      <c r="AN16" s="8"/>
      <c r="AO16" s="73"/>
    </row>
    <row r="17" spans="1:41" ht="41.25" customHeight="1">
      <c r="A17" s="115"/>
      <c r="B17" s="116"/>
      <c r="C17" s="57">
        <f t="shared" si="7"/>
      </c>
      <c r="D17" s="13"/>
      <c r="E17" s="13" t="s">
        <v>14</v>
      </c>
      <c r="F17" s="15"/>
      <c r="G17" s="16">
        <f t="shared" si="0"/>
      </c>
      <c r="H17" s="13"/>
      <c r="I17" s="13" t="s">
        <v>14</v>
      </c>
      <c r="J17" s="15"/>
      <c r="K17" s="24">
        <f t="shared" si="1"/>
      </c>
      <c r="L17" s="13"/>
      <c r="M17" s="13" t="s">
        <v>14</v>
      </c>
      <c r="N17" s="13"/>
      <c r="O17" s="16">
        <f t="shared" si="2"/>
      </c>
      <c r="P17" s="13"/>
      <c r="Q17" s="13" t="s">
        <v>1</v>
      </c>
      <c r="R17" s="13"/>
      <c r="S17" s="16">
        <f t="shared" si="3"/>
      </c>
      <c r="T17" s="13"/>
      <c r="U17" s="13" t="s">
        <v>14</v>
      </c>
      <c r="V17" s="13"/>
      <c r="W17" s="16">
        <f t="shared" si="4"/>
      </c>
      <c r="X17" s="13"/>
      <c r="Y17" s="13" t="s">
        <v>14</v>
      </c>
      <c r="Z17" s="13"/>
      <c r="AA17" s="16">
        <f t="shared" si="5"/>
      </c>
      <c r="AB17" s="13"/>
      <c r="AC17" s="13"/>
      <c r="AD17" s="13"/>
      <c r="AE17" s="16">
        <f t="shared" si="6"/>
      </c>
      <c r="AF17" s="13"/>
      <c r="AG17" s="13" t="s">
        <v>14</v>
      </c>
      <c r="AH17" s="58"/>
      <c r="AI17" s="85"/>
      <c r="AJ17" s="86"/>
      <c r="AK17" s="87"/>
      <c r="AL17" s="87"/>
      <c r="AM17" s="88"/>
      <c r="AN17" s="12"/>
      <c r="AO17" s="82"/>
    </row>
    <row r="18" spans="1:41" ht="41.25" customHeight="1">
      <c r="A18" s="111" t="s">
        <v>32</v>
      </c>
      <c r="B18" s="112"/>
      <c r="C18" s="54" t="str">
        <f t="shared" si="7"/>
        <v>△</v>
      </c>
      <c r="D18" s="21">
        <v>1</v>
      </c>
      <c r="E18" s="21" t="s">
        <v>1</v>
      </c>
      <c r="F18" s="23">
        <v>1</v>
      </c>
      <c r="G18" s="22" t="str">
        <f t="shared" si="0"/>
        <v>●</v>
      </c>
      <c r="H18" s="21">
        <v>0</v>
      </c>
      <c r="I18" s="21" t="s">
        <v>1</v>
      </c>
      <c r="J18" s="23">
        <v>2</v>
      </c>
      <c r="K18" s="20" t="str">
        <f t="shared" si="1"/>
        <v>●</v>
      </c>
      <c r="L18" s="21">
        <v>0</v>
      </c>
      <c r="M18" s="21" t="s">
        <v>1</v>
      </c>
      <c r="N18" s="21">
        <v>2</v>
      </c>
      <c r="O18" s="22" t="str">
        <f t="shared" si="2"/>
        <v>●</v>
      </c>
      <c r="P18" s="21">
        <v>1</v>
      </c>
      <c r="Q18" s="21" t="s">
        <v>1</v>
      </c>
      <c r="R18" s="21">
        <v>3</v>
      </c>
      <c r="S18" s="22">
        <f t="shared" si="3"/>
      </c>
      <c r="T18" s="21"/>
      <c r="U18" s="21" t="s">
        <v>1</v>
      </c>
      <c r="V18" s="21"/>
      <c r="W18" s="22">
        <f t="shared" si="4"/>
      </c>
      <c r="X18" s="21"/>
      <c r="Y18" s="21" t="s">
        <v>1</v>
      </c>
      <c r="Z18" s="21"/>
      <c r="AA18" s="22" t="str">
        <f t="shared" si="5"/>
        <v>○</v>
      </c>
      <c r="AB18" s="21">
        <v>2</v>
      </c>
      <c r="AC18" s="21" t="s">
        <v>1</v>
      </c>
      <c r="AD18" s="21">
        <v>1</v>
      </c>
      <c r="AE18" s="22">
        <f t="shared" si="6"/>
      </c>
      <c r="AF18" s="21"/>
      <c r="AG18" s="21"/>
      <c r="AH18" s="55"/>
      <c r="AI18" s="80">
        <f>COUNTIF(C18:AH19,"○")*3+COUNTIF(C18:AH19,"△")</f>
        <v>4</v>
      </c>
      <c r="AJ18" s="67">
        <f>D18+H18+L18+P18+T18+X18+AB18+AF18+D19+H19+L19+P19+T19+X19+AB19+AF19</f>
        <v>4</v>
      </c>
      <c r="AK18" s="69">
        <f>-(F18+J18+N18+R18+V18+Z18+AD18+AH18+F19+J19+N19+R19+V19+Z19+AD19+AH19)</f>
        <v>-9</v>
      </c>
      <c r="AL18" s="69">
        <f>AJ18+AK18</f>
        <v>-5</v>
      </c>
      <c r="AM18" s="71">
        <f>RANK(AI18,$AI$4:$AI$19,0)</f>
        <v>7</v>
      </c>
      <c r="AN18" s="8"/>
      <c r="AO18" s="73"/>
    </row>
    <row r="19" spans="1:41" ht="41.25" customHeight="1" thickBot="1">
      <c r="A19" s="113"/>
      <c r="B19" s="114"/>
      <c r="C19" s="56">
        <f t="shared" si="7"/>
      </c>
      <c r="D19" s="7"/>
      <c r="E19" s="7" t="s">
        <v>1</v>
      </c>
      <c r="F19" s="27"/>
      <c r="G19" s="25">
        <f t="shared" si="0"/>
      </c>
      <c r="H19" s="7"/>
      <c r="I19" s="7" t="s">
        <v>1</v>
      </c>
      <c r="J19" s="27"/>
      <c r="K19" s="26">
        <f t="shared" si="1"/>
      </c>
      <c r="L19" s="7"/>
      <c r="M19" s="7" t="s">
        <v>1</v>
      </c>
      <c r="N19" s="7"/>
      <c r="O19" s="25">
        <f t="shared" si="2"/>
      </c>
      <c r="P19" s="7"/>
      <c r="Q19" s="7" t="s">
        <v>13</v>
      </c>
      <c r="R19" s="7"/>
      <c r="S19" s="25">
        <f t="shared" si="3"/>
      </c>
      <c r="T19" s="7"/>
      <c r="U19" s="7" t="s">
        <v>1</v>
      </c>
      <c r="V19" s="7"/>
      <c r="W19" s="25">
        <f t="shared" si="4"/>
      </c>
      <c r="X19" s="7"/>
      <c r="Y19" s="7" t="s">
        <v>1</v>
      </c>
      <c r="Z19" s="7"/>
      <c r="AA19" s="25">
        <f t="shared" si="5"/>
      </c>
      <c r="AB19" s="7"/>
      <c r="AC19" s="7" t="s">
        <v>1</v>
      </c>
      <c r="AD19" s="7"/>
      <c r="AE19" s="25">
        <f t="shared" si="6"/>
      </c>
      <c r="AF19" s="7"/>
      <c r="AG19" s="7"/>
      <c r="AH19" s="6"/>
      <c r="AI19" s="81"/>
      <c r="AJ19" s="68"/>
      <c r="AK19" s="70"/>
      <c r="AL19" s="70"/>
      <c r="AM19" s="72"/>
      <c r="AN19" s="5"/>
      <c r="AO19" s="74"/>
    </row>
    <row r="20" spans="1:41" ht="13.5" customHeight="1">
      <c r="A20" s="4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4"/>
      <c r="AJ20" s="3"/>
      <c r="AK20" s="3"/>
      <c r="AL20" s="3"/>
      <c r="AM20" s="2"/>
      <c r="AN20" s="2"/>
      <c r="AO20" s="2"/>
    </row>
    <row r="21" spans="1:41" ht="13.5" customHeight="1">
      <c r="A21" s="4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4"/>
      <c r="AJ21" s="3"/>
      <c r="AK21" s="3"/>
      <c r="AL21" s="3"/>
      <c r="AM21" s="2"/>
      <c r="AN21" s="2"/>
      <c r="AO21" s="2"/>
    </row>
    <row r="28" ht="12.75">
      <c r="AQ28" s="1" t="s">
        <v>33</v>
      </c>
    </row>
  </sheetData>
  <sheetProtection/>
  <mergeCells count="72">
    <mergeCell ref="A1:AO1"/>
    <mergeCell ref="C2:F3"/>
    <mergeCell ref="G2:J3"/>
    <mergeCell ref="K2:N3"/>
    <mergeCell ref="O2:R3"/>
    <mergeCell ref="S2:V3"/>
    <mergeCell ref="W2:Z3"/>
    <mergeCell ref="AA2:AD3"/>
    <mergeCell ref="AE2:AH3"/>
    <mergeCell ref="AI2:AI3"/>
    <mergeCell ref="AJ2:AJ3"/>
    <mergeCell ref="AK2:AK3"/>
    <mergeCell ref="AL2:AL3"/>
    <mergeCell ref="AM2:AM3"/>
    <mergeCell ref="AN2:AN3"/>
    <mergeCell ref="AO2:AO3"/>
    <mergeCell ref="AM6:AM7"/>
    <mergeCell ref="AO6:AO7"/>
    <mergeCell ref="A4:B5"/>
    <mergeCell ref="AI4:AI5"/>
    <mergeCell ref="AJ4:AJ5"/>
    <mergeCell ref="AK4:AK5"/>
    <mergeCell ref="AL4:AL5"/>
    <mergeCell ref="AM4:AM5"/>
    <mergeCell ref="AJ8:AJ9"/>
    <mergeCell ref="AK8:AK9"/>
    <mergeCell ref="AL8:AL9"/>
    <mergeCell ref="AM8:AM9"/>
    <mergeCell ref="AO4:AO5"/>
    <mergeCell ref="A6:B7"/>
    <mergeCell ref="AI6:AI7"/>
    <mergeCell ref="AJ6:AJ7"/>
    <mergeCell ref="AK6:AK7"/>
    <mergeCell ref="AL6:AL7"/>
    <mergeCell ref="AO8:AO9"/>
    <mergeCell ref="A10:B11"/>
    <mergeCell ref="AI10:AI11"/>
    <mergeCell ref="AJ10:AJ11"/>
    <mergeCell ref="AK10:AK11"/>
    <mergeCell ref="AL10:AL11"/>
    <mergeCell ref="AM10:AM11"/>
    <mergeCell ref="AO10:AO11"/>
    <mergeCell ref="A8:B9"/>
    <mergeCell ref="AI8:AI9"/>
    <mergeCell ref="AM14:AM15"/>
    <mergeCell ref="AO14:AO15"/>
    <mergeCell ref="A12:B13"/>
    <mergeCell ref="AI12:AI13"/>
    <mergeCell ref="AJ12:AJ13"/>
    <mergeCell ref="AK12:AK13"/>
    <mergeCell ref="AL12:AL13"/>
    <mergeCell ref="AM12:AM13"/>
    <mergeCell ref="AJ16:AJ17"/>
    <mergeCell ref="AK16:AK17"/>
    <mergeCell ref="AL16:AL17"/>
    <mergeCell ref="AM16:AM17"/>
    <mergeCell ref="AO12:AO13"/>
    <mergeCell ref="A14:B15"/>
    <mergeCell ref="AI14:AI15"/>
    <mergeCell ref="AJ14:AJ15"/>
    <mergeCell ref="AK14:AK15"/>
    <mergeCell ref="AL14:AL15"/>
    <mergeCell ref="AO16:AO17"/>
    <mergeCell ref="A18:B19"/>
    <mergeCell ref="AI18:AI19"/>
    <mergeCell ref="AJ18:AJ19"/>
    <mergeCell ref="AK18:AK19"/>
    <mergeCell ref="AL18:AL19"/>
    <mergeCell ref="AM18:AM19"/>
    <mergeCell ref="AO18:AO19"/>
    <mergeCell ref="A16:B17"/>
    <mergeCell ref="AI16:AI17"/>
  </mergeCells>
  <printOptions/>
  <pageMargins left="0.7086614173228347" right="0.7086614173228347" top="0.34" bottom="0.4" header="0.31496062992125984" footer="0.31496062992125984"/>
  <pageSetup horizontalDpi="600" verticalDpi="600" orientation="landscape" paperSize="9" scale="6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1"/>
  <sheetViews>
    <sheetView zoomScale="65" zoomScaleNormal="65" zoomScaleSheetLayoutView="75" zoomScalePageLayoutView="0" workbookViewId="0" topLeftCell="A1">
      <selection activeCell="AQ1" sqref="AQ1"/>
    </sheetView>
  </sheetViews>
  <sheetFormatPr defaultColWidth="9.140625" defaultRowHeight="15"/>
  <cols>
    <col min="1" max="2" width="8.140625" style="1" customWidth="1"/>
    <col min="3" max="34" width="3.28125" style="1" customWidth="1"/>
    <col min="35" max="40" width="10.00390625" style="1" customWidth="1"/>
    <col min="41" max="41" width="26.140625" style="1" customWidth="1"/>
    <col min="42" max="42" width="8.8515625" style="1" customWidth="1"/>
    <col min="43" max="46" width="3.421875" style="1" customWidth="1"/>
    <col min="47" max="16384" width="8.8515625" style="1" customWidth="1"/>
  </cols>
  <sheetData>
    <row r="1" spans="1:41" ht="60" customHeight="1" thickBot="1">
      <c r="A1" s="176" t="s">
        <v>42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</row>
    <row r="2" spans="1:41" ht="41.25" customHeight="1">
      <c r="A2" s="19"/>
      <c r="B2" s="18" t="s">
        <v>12</v>
      </c>
      <c r="C2" s="173" t="str">
        <f>A4</f>
        <v>芦原</v>
      </c>
      <c r="D2" s="172"/>
      <c r="E2" s="172"/>
      <c r="F2" s="174"/>
      <c r="G2" s="173" t="str">
        <f>A6</f>
        <v>坂井</v>
      </c>
      <c r="H2" s="172"/>
      <c r="I2" s="172"/>
      <c r="J2" s="172"/>
      <c r="K2" s="173" t="str">
        <f>A8</f>
        <v>光陽</v>
      </c>
      <c r="L2" s="172"/>
      <c r="M2" s="172"/>
      <c r="N2" s="172"/>
      <c r="O2" s="173" t="str">
        <f>A10</f>
        <v>FUKUI North FC</v>
      </c>
      <c r="P2" s="172"/>
      <c r="Q2" s="172"/>
      <c r="R2" s="172"/>
      <c r="S2" s="173" t="str">
        <f>A12</f>
        <v>丸岡南</v>
      </c>
      <c r="T2" s="172"/>
      <c r="U2" s="172"/>
      <c r="V2" s="172"/>
      <c r="W2" s="173" t="str">
        <f>A14</f>
        <v>大東</v>
      </c>
      <c r="X2" s="172"/>
      <c r="Y2" s="172"/>
      <c r="Z2" s="172"/>
      <c r="AA2" s="173" t="str">
        <f>A16</f>
        <v>アルタス若狭小浜</v>
      </c>
      <c r="AB2" s="172"/>
      <c r="AC2" s="172"/>
      <c r="AD2" s="172"/>
      <c r="AE2" s="173" t="str">
        <f>A18</f>
        <v>パトリアーレSABAE</v>
      </c>
      <c r="AF2" s="172"/>
      <c r="AG2" s="172"/>
      <c r="AH2" s="171"/>
      <c r="AI2" s="170" t="s">
        <v>11</v>
      </c>
      <c r="AJ2" s="169" t="s">
        <v>0</v>
      </c>
      <c r="AK2" s="169" t="s">
        <v>10</v>
      </c>
      <c r="AL2" s="169" t="s">
        <v>9</v>
      </c>
      <c r="AM2" s="168" t="s">
        <v>8</v>
      </c>
      <c r="AN2" s="168" t="s">
        <v>7</v>
      </c>
      <c r="AO2" s="167" t="s">
        <v>6</v>
      </c>
    </row>
    <row r="3" spans="1:46" ht="41.25" customHeight="1">
      <c r="A3" s="17" t="s">
        <v>5</v>
      </c>
      <c r="B3" s="166"/>
      <c r="C3" s="164"/>
      <c r="D3" s="163"/>
      <c r="E3" s="163"/>
      <c r="F3" s="165"/>
      <c r="G3" s="164"/>
      <c r="H3" s="163"/>
      <c r="I3" s="163"/>
      <c r="J3" s="163"/>
      <c r="K3" s="164"/>
      <c r="L3" s="163"/>
      <c r="M3" s="163"/>
      <c r="N3" s="163"/>
      <c r="O3" s="164"/>
      <c r="P3" s="163"/>
      <c r="Q3" s="163"/>
      <c r="R3" s="163"/>
      <c r="S3" s="164"/>
      <c r="T3" s="163"/>
      <c r="U3" s="163"/>
      <c r="V3" s="163"/>
      <c r="W3" s="164"/>
      <c r="X3" s="163"/>
      <c r="Y3" s="163"/>
      <c r="Z3" s="163"/>
      <c r="AA3" s="164"/>
      <c r="AB3" s="163"/>
      <c r="AC3" s="163"/>
      <c r="AD3" s="163"/>
      <c r="AE3" s="164"/>
      <c r="AF3" s="163"/>
      <c r="AG3" s="163"/>
      <c r="AH3" s="162"/>
      <c r="AI3" s="161"/>
      <c r="AJ3" s="160"/>
      <c r="AK3" s="160"/>
      <c r="AL3" s="160"/>
      <c r="AM3" s="159"/>
      <c r="AN3" s="158"/>
      <c r="AO3" s="157"/>
      <c r="AQ3" s="102" t="s">
        <v>4</v>
      </c>
      <c r="AR3" s="102"/>
      <c r="AS3" s="102"/>
      <c r="AT3" s="102"/>
    </row>
    <row r="4" spans="1:46" ht="40.5" customHeight="1">
      <c r="A4" s="111" t="s">
        <v>41</v>
      </c>
      <c r="B4" s="141"/>
      <c r="C4" s="139"/>
      <c r="D4" s="138"/>
      <c r="E4" s="138"/>
      <c r="F4" s="140"/>
      <c r="G4" s="139" t="str">
        <f>IF(H4="","",IF(H4=J4,"△",IF(H4&gt;J4,"○","●")))</f>
        <v>○</v>
      </c>
      <c r="H4" s="138">
        <v>5</v>
      </c>
      <c r="I4" s="138" t="s">
        <v>1</v>
      </c>
      <c r="J4" s="140">
        <v>0</v>
      </c>
      <c r="K4" s="139">
        <f>IF(L4="","",IF(L4=N4,"△",IF(L4&gt;N4,"○","●")))</f>
      </c>
      <c r="L4" s="138"/>
      <c r="M4" s="138" t="s">
        <v>1</v>
      </c>
      <c r="N4" s="140"/>
      <c r="O4" s="139">
        <f>IF(P4="","",IF(P4=R4,"△",IF(P4&gt;R4,"○","●")))</f>
      </c>
      <c r="P4" s="138"/>
      <c r="Q4" s="138" t="s">
        <v>1</v>
      </c>
      <c r="R4" s="140"/>
      <c r="S4" s="139">
        <f>IF(T4="","",IF(T4=V4,"△",IF(T4&gt;V4,"○","●")))</f>
      </c>
      <c r="T4" s="138"/>
      <c r="U4" s="138" t="s">
        <v>1</v>
      </c>
      <c r="V4" s="140"/>
      <c r="W4" s="139" t="str">
        <f>IF(X4="","",IF(X4=Z4,"△",IF(X4&gt;Z4,"○","●")))</f>
        <v>○</v>
      </c>
      <c r="X4" s="138">
        <v>5</v>
      </c>
      <c r="Y4" s="138" t="s">
        <v>1</v>
      </c>
      <c r="Z4" s="140">
        <v>1</v>
      </c>
      <c r="AA4" s="139">
        <f>IF(AB4="","",IF(AB4=AD4,"△",IF(AB4&gt;AD4,"○","●")))</f>
      </c>
      <c r="AB4" s="138"/>
      <c r="AC4" s="138" t="s">
        <v>1</v>
      </c>
      <c r="AD4" s="140"/>
      <c r="AE4" s="139" t="str">
        <f>IF(AF4="","",IF(AF4=AH4,"△",IF(AF4&gt;AH4,"○","●")))</f>
        <v>○</v>
      </c>
      <c r="AF4" s="138">
        <v>13</v>
      </c>
      <c r="AG4" s="138" t="s">
        <v>1</v>
      </c>
      <c r="AH4" s="137">
        <v>1</v>
      </c>
      <c r="AI4" s="136">
        <f>COUNTIF(C4:AH5,"○")*3+COUNTIF(C4:AH5,"△")</f>
        <v>9</v>
      </c>
      <c r="AJ4" s="135">
        <f>D4+H4+L4+P4+T4+X4+AB4+AF4+D5+H5+L5+P5+T5+X5+AB5+AF5</f>
        <v>23</v>
      </c>
      <c r="AK4" s="134">
        <f>-(F4+J4+N4+R4+V4+Z4+AD4+AH4+F5+J5+N5+R5+V5+Z5+AD5+AH5)</f>
        <v>-2</v>
      </c>
      <c r="AL4" s="134">
        <f>AJ4+AK4</f>
        <v>21</v>
      </c>
      <c r="AM4" s="133"/>
      <c r="AN4" s="133"/>
      <c r="AO4" s="132"/>
      <c r="AQ4" s="139" t="str">
        <f>IF(AR4="","",IF(AR4=AT4,"△",IF(AR4&gt;AT4,"○","●")))</f>
        <v>○</v>
      </c>
      <c r="AR4" s="138">
        <v>2</v>
      </c>
      <c r="AS4" s="138" t="s">
        <v>1</v>
      </c>
      <c r="AT4" s="140">
        <v>1</v>
      </c>
    </row>
    <row r="5" spans="1:46" ht="41.25" customHeight="1">
      <c r="A5" s="115"/>
      <c r="B5" s="153"/>
      <c r="C5" s="156"/>
      <c r="D5" s="150"/>
      <c r="E5" s="149"/>
      <c r="F5" s="152"/>
      <c r="G5" s="151">
        <f>IF(H5="","",IF(H5=J5,"△",IF(H5&gt;J5,"○","●")))</f>
      </c>
      <c r="H5" s="150"/>
      <c r="I5" s="149" t="s">
        <v>1</v>
      </c>
      <c r="J5" s="152"/>
      <c r="K5" s="151">
        <f>IF(L5="","",IF(L5=N5,"△",IF(L5&gt;N5,"○","●")))</f>
      </c>
      <c r="L5" s="150"/>
      <c r="M5" s="149" t="s">
        <v>1</v>
      </c>
      <c r="N5" s="152"/>
      <c r="O5" s="151">
        <f>IF(P5="","",IF(P5=R5,"△",IF(P5&gt;R5,"○","●")))</f>
      </c>
      <c r="P5" s="150"/>
      <c r="Q5" s="149" t="s">
        <v>1</v>
      </c>
      <c r="R5" s="152"/>
      <c r="S5" s="151">
        <f>IF(T5="","",IF(T5=V5,"△",IF(T5&gt;V5,"○","●")))</f>
      </c>
      <c r="T5" s="150"/>
      <c r="U5" s="149" t="s">
        <v>1</v>
      </c>
      <c r="V5" s="152"/>
      <c r="W5" s="151">
        <f>IF(X5="","",IF(X5=Z5,"△",IF(X5&gt;Z5,"○","●")))</f>
      </c>
      <c r="X5" s="150"/>
      <c r="Y5" s="149" t="s">
        <v>1</v>
      </c>
      <c r="Z5" s="152"/>
      <c r="AA5" s="151">
        <f>IF(AB5="","",IF(AB5=AD5,"△",IF(AB5&gt;AD5,"○","●")))</f>
      </c>
      <c r="AB5" s="150"/>
      <c r="AC5" s="149" t="s">
        <v>1</v>
      </c>
      <c r="AD5" s="152"/>
      <c r="AE5" s="151">
        <f>IF(AF5="","",IF(AF5=AH5,"△",IF(AF5&gt;AH5,"○","●")))</f>
      </c>
      <c r="AF5" s="150"/>
      <c r="AG5" s="149" t="s">
        <v>1</v>
      </c>
      <c r="AH5" s="148"/>
      <c r="AI5" s="147"/>
      <c r="AJ5" s="146"/>
      <c r="AK5" s="145"/>
      <c r="AL5" s="145"/>
      <c r="AM5" s="144"/>
      <c r="AN5" s="143"/>
      <c r="AO5" s="142"/>
      <c r="AQ5" s="156" t="str">
        <f>IF(AR5="","",IF(AR5=AT5,"△",IF(AR5&gt;AT5,"○","●")))</f>
        <v>●</v>
      </c>
      <c r="AR5" s="150">
        <v>0</v>
      </c>
      <c r="AS5" s="149" t="s">
        <v>1</v>
      </c>
      <c r="AT5" s="155">
        <v>1</v>
      </c>
    </row>
    <row r="6" spans="1:41" ht="41.25" customHeight="1">
      <c r="A6" s="111" t="s">
        <v>40</v>
      </c>
      <c r="B6" s="141"/>
      <c r="C6" s="139" t="str">
        <f>IF(D6="","",IF(D6=F6,"△",IF(D6&gt;F6,"○","●")))</f>
        <v>●</v>
      </c>
      <c r="D6" s="138">
        <v>0</v>
      </c>
      <c r="E6" s="138" t="s">
        <v>1</v>
      </c>
      <c r="F6" s="140">
        <v>5</v>
      </c>
      <c r="G6" s="139">
        <f>IF(H6="","",IF(H6=J6,"△",IF(H6&gt;J6,"○","●")))</f>
      </c>
      <c r="H6" s="138"/>
      <c r="I6" s="138"/>
      <c r="J6" s="140"/>
      <c r="K6" s="139" t="str">
        <f>IF(L6="","",IF(L6=N6,"△",IF(L6&gt;N6,"○","●")))</f>
        <v>○</v>
      </c>
      <c r="L6" s="138">
        <v>1</v>
      </c>
      <c r="M6" s="138" t="s">
        <v>1</v>
      </c>
      <c r="N6" s="140">
        <v>0</v>
      </c>
      <c r="O6" s="139">
        <f>IF(P6="","",IF(P6=R6,"△",IF(P6&gt;R6,"○","●")))</f>
      </c>
      <c r="P6" s="138"/>
      <c r="Q6" s="138" t="s">
        <v>1</v>
      </c>
      <c r="R6" s="140"/>
      <c r="S6" s="139">
        <f>IF(T6="","",IF(T6=V6,"△",IF(T6&gt;V6,"○","●")))</f>
      </c>
      <c r="T6" s="138"/>
      <c r="U6" s="138" t="s">
        <v>1</v>
      </c>
      <c r="V6" s="140"/>
      <c r="W6" s="139">
        <f>IF(X6="","",IF(X6=Z6,"△",IF(X6&gt;Z6,"○","●")))</f>
      </c>
      <c r="X6" s="138"/>
      <c r="Y6" s="138" t="s">
        <v>1</v>
      </c>
      <c r="Z6" s="140"/>
      <c r="AA6" s="139">
        <f>IF(AB6="","",IF(AB6=AD6,"△",IF(AB6&gt;AD6,"○","●")))</f>
      </c>
      <c r="AB6" s="138"/>
      <c r="AC6" s="138" t="s">
        <v>1</v>
      </c>
      <c r="AD6" s="140"/>
      <c r="AE6" s="139" t="str">
        <f>IF(AF6="","",IF(AF6=AH6,"△",IF(AF6&gt;AH6,"○","●")))</f>
        <v>△</v>
      </c>
      <c r="AF6" s="138">
        <v>2</v>
      </c>
      <c r="AG6" s="138" t="s">
        <v>1</v>
      </c>
      <c r="AH6" s="137">
        <v>2</v>
      </c>
      <c r="AI6" s="136">
        <f>COUNTIF(C6:AH7,"○")*3+COUNTIF(C6:AH7,"△")</f>
        <v>4</v>
      </c>
      <c r="AJ6" s="135">
        <f>D6+H6+L6+P6+T6+X6+AB6+AF6+D7+H7+L7+P7+T7+X7+AB7+AF7</f>
        <v>3</v>
      </c>
      <c r="AK6" s="134">
        <f>-(F6+J6+N6+R6+V6+Z6+AD6+AH6+F7+J7+N7+R7+V7+Z7+AD7+AH7)</f>
        <v>-7</v>
      </c>
      <c r="AL6" s="134">
        <f>AJ6+AK6</f>
        <v>-4</v>
      </c>
      <c r="AM6" s="133"/>
      <c r="AN6" s="133"/>
      <c r="AO6" s="132"/>
    </row>
    <row r="7" spans="1:41" ht="41.25" customHeight="1">
      <c r="A7" s="117"/>
      <c r="B7" s="154"/>
      <c r="C7" s="151">
        <f>IF(D7="","",IF(D7=F7,"△",IF(D7&gt;F7,"○","●")))</f>
      </c>
      <c r="D7" s="150"/>
      <c r="E7" s="149" t="s">
        <v>1</v>
      </c>
      <c r="F7" s="152"/>
      <c r="G7" s="151">
        <f>IF(H7="","",IF(H7=J7,"△",IF(H7&gt;J7,"○","●")))</f>
      </c>
      <c r="H7" s="150"/>
      <c r="I7" s="149"/>
      <c r="J7" s="152"/>
      <c r="K7" s="151">
        <f>IF(L7="","",IF(L7=N7,"△",IF(L7&gt;N7,"○","●")))</f>
      </c>
      <c r="L7" s="150"/>
      <c r="M7" s="149" t="s">
        <v>1</v>
      </c>
      <c r="N7" s="152"/>
      <c r="O7" s="151">
        <f>IF(P7="","",IF(P7=R7,"△",IF(P7&gt;R7,"○","●")))</f>
      </c>
      <c r="P7" s="150"/>
      <c r="Q7" s="149" t="s">
        <v>1</v>
      </c>
      <c r="R7" s="152"/>
      <c r="S7" s="151">
        <f>IF(T7="","",IF(T7=V7,"△",IF(T7&gt;V7,"○","●")))</f>
      </c>
      <c r="T7" s="150"/>
      <c r="U7" s="149" t="s">
        <v>1</v>
      </c>
      <c r="V7" s="152"/>
      <c r="W7" s="151">
        <f>IF(X7="","",IF(X7=Z7,"△",IF(X7&gt;Z7,"○","●")))</f>
      </c>
      <c r="X7" s="150"/>
      <c r="Y7" s="149" t="s">
        <v>1</v>
      </c>
      <c r="Z7" s="152"/>
      <c r="AA7" s="151">
        <f>IF(AB7="","",IF(AB7=AD7,"△",IF(AB7&gt;AD7,"○","●")))</f>
      </c>
      <c r="AB7" s="150"/>
      <c r="AC7" s="149" t="s">
        <v>1</v>
      </c>
      <c r="AD7" s="152"/>
      <c r="AE7" s="151">
        <f>IF(AF7="","",IF(AF7=AH7,"△",IF(AF7&gt;AH7,"○","●")))</f>
      </c>
      <c r="AF7" s="150"/>
      <c r="AG7" s="149" t="s">
        <v>1</v>
      </c>
      <c r="AH7" s="148"/>
      <c r="AI7" s="147"/>
      <c r="AJ7" s="146"/>
      <c r="AK7" s="145"/>
      <c r="AL7" s="145"/>
      <c r="AM7" s="144"/>
      <c r="AN7" s="143"/>
      <c r="AO7" s="142"/>
    </row>
    <row r="8" spans="1:41" ht="40.5" customHeight="1">
      <c r="A8" s="115" t="s">
        <v>39</v>
      </c>
      <c r="B8" s="153"/>
      <c r="C8" s="139">
        <f>IF(D8="","",IF(D8=F8,"△",IF(D8&gt;F8,"○","●")))</f>
      </c>
      <c r="D8" s="138"/>
      <c r="E8" s="138" t="s">
        <v>1</v>
      </c>
      <c r="F8" s="140"/>
      <c r="G8" s="139" t="str">
        <f>IF(H8="","",IF(H8=J8,"△",IF(H8&gt;J8,"○","●")))</f>
        <v>●</v>
      </c>
      <c r="H8" s="138">
        <v>0</v>
      </c>
      <c r="I8" s="138" t="s">
        <v>1</v>
      </c>
      <c r="J8" s="140">
        <v>1</v>
      </c>
      <c r="K8" s="139">
        <f>IF(L8="","",IF(L8=N8,"△",IF(L8&gt;N8,"○","●")))</f>
      </c>
      <c r="L8" s="138"/>
      <c r="M8" s="138"/>
      <c r="N8" s="140"/>
      <c r="O8" s="139">
        <f>IF(P8="","",IF(P8=R8,"△",IF(P8&gt;R8,"○","●")))</f>
      </c>
      <c r="P8" s="138"/>
      <c r="Q8" s="138" t="s">
        <v>1</v>
      </c>
      <c r="R8" s="140"/>
      <c r="S8" s="139" t="str">
        <f>IF(T8="","",IF(T8=V8,"△",IF(T8&gt;V8,"○","●")))</f>
        <v>●</v>
      </c>
      <c r="T8" s="138">
        <v>0</v>
      </c>
      <c r="U8" s="138" t="s">
        <v>1</v>
      </c>
      <c r="V8" s="140">
        <v>23</v>
      </c>
      <c r="W8" s="139">
        <f>IF(X8="","",IF(X8=Z8,"△",IF(X8&gt;Z8,"○","●")))</f>
      </c>
      <c r="X8" s="138"/>
      <c r="Y8" s="138" t="s">
        <v>1</v>
      </c>
      <c r="Z8" s="140"/>
      <c r="AA8" s="139">
        <f>IF(AB8="","",IF(AB8=AD8,"△",IF(AB8&gt;AD8,"○","●")))</f>
      </c>
      <c r="AB8" s="138"/>
      <c r="AC8" s="138" t="s">
        <v>1</v>
      </c>
      <c r="AD8" s="140"/>
      <c r="AE8" s="139">
        <f>IF(AF8="","",IF(AF8=AH8,"△",IF(AF8&gt;AH8,"○","●")))</f>
      </c>
      <c r="AF8" s="138"/>
      <c r="AG8" s="138" t="s">
        <v>1</v>
      </c>
      <c r="AH8" s="137"/>
      <c r="AI8" s="136">
        <f>COUNTIF(C8:AH9,"○")*3+COUNTIF(C8:AH9,"△")</f>
        <v>0</v>
      </c>
      <c r="AJ8" s="135">
        <f>D8+H8+L8+P8+T8+X8+AB8+AF8+D9+H9+L9+P9+T9+X9+AB9+AF9</f>
        <v>0</v>
      </c>
      <c r="AK8" s="134">
        <f>-(F8+J8+N8+R8+V8+Z8+AD8+AH8+F9+J9+N9+R9+V9+Z9+AD9+AH9)</f>
        <v>-24</v>
      </c>
      <c r="AL8" s="134">
        <f>AJ8+AK8</f>
        <v>-24</v>
      </c>
      <c r="AM8" s="133"/>
      <c r="AN8" s="133"/>
      <c r="AO8" s="132"/>
    </row>
    <row r="9" spans="1:41" ht="41.25" customHeight="1">
      <c r="A9" s="115"/>
      <c r="B9" s="153"/>
      <c r="C9" s="151">
        <f>IF(D9="","",IF(D9=F9,"△",IF(D9&gt;F9,"○","●")))</f>
      </c>
      <c r="D9" s="150"/>
      <c r="E9" s="149" t="s">
        <v>1</v>
      </c>
      <c r="F9" s="152"/>
      <c r="G9" s="151">
        <f>IF(H9="","",IF(H9=J9,"△",IF(H9&gt;J9,"○","●")))</f>
      </c>
      <c r="H9" s="150"/>
      <c r="I9" s="149" t="s">
        <v>1</v>
      </c>
      <c r="J9" s="152"/>
      <c r="K9" s="151">
        <f>IF(L9="","",IF(L9=N9,"△",IF(L9&gt;N9,"○","●")))</f>
      </c>
      <c r="L9" s="150"/>
      <c r="M9" s="149"/>
      <c r="N9" s="152"/>
      <c r="O9" s="151">
        <f>IF(P9="","",IF(P9=R9,"△",IF(P9&gt;R9,"○","●")))</f>
      </c>
      <c r="P9" s="150"/>
      <c r="Q9" s="149" t="s">
        <v>1</v>
      </c>
      <c r="R9" s="152"/>
      <c r="S9" s="151">
        <f>IF(T9="","",IF(T9=V9,"△",IF(T9&gt;V9,"○","●")))</f>
      </c>
      <c r="T9" s="150"/>
      <c r="U9" s="149" t="s">
        <v>1</v>
      </c>
      <c r="V9" s="152"/>
      <c r="W9" s="151">
        <f>IF(X9="","",IF(X9=Z9,"△",IF(X9&gt;Z9,"○","●")))</f>
      </c>
      <c r="X9" s="150"/>
      <c r="Y9" s="149" t="s">
        <v>1</v>
      </c>
      <c r="Z9" s="152"/>
      <c r="AA9" s="151">
        <f>IF(AB9="","",IF(AB9=AD9,"△",IF(AB9&gt;AD9,"○","●")))</f>
      </c>
      <c r="AB9" s="150"/>
      <c r="AC9" s="149" t="s">
        <v>1</v>
      </c>
      <c r="AD9" s="152"/>
      <c r="AE9" s="151">
        <f>IF(AF9="","",IF(AF9=AH9,"△",IF(AF9&gt;AH9,"○","●")))</f>
      </c>
      <c r="AF9" s="150"/>
      <c r="AG9" s="149" t="s">
        <v>1</v>
      </c>
      <c r="AH9" s="148"/>
      <c r="AI9" s="147"/>
      <c r="AJ9" s="146"/>
      <c r="AK9" s="145"/>
      <c r="AL9" s="145"/>
      <c r="AM9" s="144"/>
      <c r="AN9" s="143"/>
      <c r="AO9" s="142"/>
    </row>
    <row r="10" spans="1:41" ht="41.25" customHeight="1">
      <c r="A10" s="111" t="s">
        <v>38</v>
      </c>
      <c r="B10" s="141"/>
      <c r="C10" s="139">
        <f>IF(D10="","",IF(D10=F10,"△",IF(D10&gt;F10,"○","●")))</f>
      </c>
      <c r="D10" s="138"/>
      <c r="E10" s="138" t="s">
        <v>1</v>
      </c>
      <c r="F10" s="140"/>
      <c r="G10" s="139">
        <f>IF(H10="","",IF(H10=J10,"△",IF(H10&gt;J10,"○","●")))</f>
      </c>
      <c r="H10" s="138"/>
      <c r="I10" s="138" t="s">
        <v>1</v>
      </c>
      <c r="J10" s="140"/>
      <c r="K10" s="139">
        <f>IF(L10="","",IF(L10=N10,"△",IF(L10&gt;N10,"○","●")))</f>
      </c>
      <c r="L10" s="138"/>
      <c r="M10" s="138" t="s">
        <v>1</v>
      </c>
      <c r="N10" s="140"/>
      <c r="O10" s="139">
        <f>IF(P10="","",IF(P10=R10,"△",IF(P10&gt;R10,"○","●")))</f>
      </c>
      <c r="P10" s="138"/>
      <c r="Q10" s="138"/>
      <c r="R10" s="140"/>
      <c r="S10" s="139">
        <f>IF(T10="","",IF(T10=V10,"△",IF(T10&gt;V10,"○","●")))</f>
      </c>
      <c r="T10" s="138"/>
      <c r="U10" s="138" t="s">
        <v>1</v>
      </c>
      <c r="V10" s="140"/>
      <c r="W10" s="139">
        <f>IF(X10="","",IF(X10=Z10,"△",IF(X10&gt;Z10,"○","●")))</f>
      </c>
      <c r="X10" s="138"/>
      <c r="Y10" s="138" t="s">
        <v>1</v>
      </c>
      <c r="Z10" s="140"/>
      <c r="AA10" s="139">
        <f>IF(AB10="","",IF(AB10=AD10,"△",IF(AB10&gt;AD10,"○","●")))</f>
      </c>
      <c r="AB10" s="138"/>
      <c r="AC10" s="138" t="s">
        <v>1</v>
      </c>
      <c r="AD10" s="140"/>
      <c r="AE10" s="139">
        <f>IF(AF10="","",IF(AF10=AH10,"△",IF(AF10&gt;AH10,"○","●")))</f>
      </c>
      <c r="AF10" s="138"/>
      <c r="AG10" s="138" t="s">
        <v>1</v>
      </c>
      <c r="AH10" s="137"/>
      <c r="AI10" s="136">
        <f>COUNTIF(C10:AH11,"○")*3+COUNTIF(C10:AH11,"△")</f>
        <v>0</v>
      </c>
      <c r="AJ10" s="135">
        <f>D10+H10+L10+P10+T10+X10+AB10+AF10+D11+H11+L11+P11+T11+X11+AB11+AF11</f>
        <v>0</v>
      </c>
      <c r="AK10" s="134">
        <f>-(F10+J10+N10+R10+V10+Z10+AD10+AH10+F11+J11+N11+R11+V11+Z11+AD11+AH11)</f>
        <v>0</v>
      </c>
      <c r="AL10" s="134">
        <f>AJ10+AK10</f>
        <v>0</v>
      </c>
      <c r="AM10" s="133"/>
      <c r="AN10" s="133"/>
      <c r="AO10" s="132"/>
    </row>
    <row r="11" spans="1:41" ht="41.25" customHeight="1">
      <c r="A11" s="117"/>
      <c r="B11" s="154"/>
      <c r="C11" s="151">
        <f>IF(D11="","",IF(D11=F11,"△",IF(D11&gt;F11,"○","●")))</f>
      </c>
      <c r="D11" s="150"/>
      <c r="E11" s="149" t="s">
        <v>1</v>
      </c>
      <c r="F11" s="152"/>
      <c r="G11" s="151">
        <f>IF(H11="","",IF(H11=J11,"△",IF(H11&gt;J11,"○","●")))</f>
      </c>
      <c r="H11" s="150"/>
      <c r="I11" s="149" t="s">
        <v>1</v>
      </c>
      <c r="J11" s="152"/>
      <c r="K11" s="151">
        <f>IF(L11="","",IF(L11=N11,"△",IF(L11&gt;N11,"○","●")))</f>
      </c>
      <c r="L11" s="150"/>
      <c r="M11" s="149" t="s">
        <v>1</v>
      </c>
      <c r="N11" s="152"/>
      <c r="O11" s="151">
        <f>IF(P11="","",IF(P11=R11,"△",IF(P11&gt;R11,"○","●")))</f>
      </c>
      <c r="P11" s="150"/>
      <c r="Q11" s="149"/>
      <c r="R11" s="152"/>
      <c r="S11" s="151">
        <f>IF(T11="","",IF(T11=V11,"△",IF(T11&gt;V11,"○","●")))</f>
      </c>
      <c r="T11" s="150"/>
      <c r="U11" s="149" t="s">
        <v>1</v>
      </c>
      <c r="V11" s="152"/>
      <c r="W11" s="151">
        <f>IF(X11="","",IF(X11=Z11,"△",IF(X11&gt;Z11,"○","●")))</f>
      </c>
      <c r="X11" s="150"/>
      <c r="Y11" s="149" t="s">
        <v>1</v>
      </c>
      <c r="Z11" s="152"/>
      <c r="AA11" s="151">
        <f>IF(AB11="","",IF(AB11=AD11,"△",IF(AB11&gt;AD11,"○","●")))</f>
      </c>
      <c r="AB11" s="150"/>
      <c r="AC11" s="149" t="s">
        <v>1</v>
      </c>
      <c r="AD11" s="152"/>
      <c r="AE11" s="151">
        <f>IF(AF11="","",IF(AF11=AH11,"△",IF(AF11&gt;AH11,"○","●")))</f>
      </c>
      <c r="AF11" s="150"/>
      <c r="AG11" s="149" t="s">
        <v>1</v>
      </c>
      <c r="AH11" s="148"/>
      <c r="AI11" s="147"/>
      <c r="AJ11" s="146"/>
      <c r="AK11" s="145"/>
      <c r="AL11" s="145"/>
      <c r="AM11" s="144"/>
      <c r="AN11" s="143"/>
      <c r="AO11" s="142"/>
    </row>
    <row r="12" spans="1:41" ht="41.25" customHeight="1">
      <c r="A12" s="115" t="s">
        <v>37</v>
      </c>
      <c r="B12" s="153"/>
      <c r="C12" s="139">
        <f>IF(D12="","",IF(D12=F12,"△",IF(D12&gt;F12,"○","●")))</f>
      </c>
      <c r="D12" s="138"/>
      <c r="E12" s="138" t="s">
        <v>1</v>
      </c>
      <c r="F12" s="140"/>
      <c r="G12" s="139">
        <f>IF(H12="","",IF(H12=J12,"△",IF(H12&gt;J12,"○","●")))</f>
      </c>
      <c r="H12" s="138"/>
      <c r="I12" s="138" t="s">
        <v>1</v>
      </c>
      <c r="J12" s="140"/>
      <c r="K12" s="139" t="str">
        <f>IF(L12="","",IF(L12=N12,"△",IF(L12&gt;N12,"○","●")))</f>
        <v>○</v>
      </c>
      <c r="L12" s="138">
        <v>23</v>
      </c>
      <c r="M12" s="138" t="s">
        <v>1</v>
      </c>
      <c r="N12" s="140">
        <v>0</v>
      </c>
      <c r="O12" s="139">
        <f>IF(P12="","",IF(P12=R12,"△",IF(P12&gt;R12,"○","●")))</f>
      </c>
      <c r="P12" s="138"/>
      <c r="Q12" s="138" t="s">
        <v>1</v>
      </c>
      <c r="R12" s="140"/>
      <c r="S12" s="139">
        <f>IF(T12="","",IF(T12=V12,"△",IF(T12&gt;V12,"○","●")))</f>
      </c>
      <c r="T12" s="138"/>
      <c r="U12" s="138"/>
      <c r="V12" s="140"/>
      <c r="W12" s="139" t="str">
        <f>IF(X12="","",IF(X12=Z12,"△",IF(X12&gt;Z12,"○","●")))</f>
        <v>○</v>
      </c>
      <c r="X12" s="138">
        <v>1</v>
      </c>
      <c r="Y12" s="138" t="s">
        <v>1</v>
      </c>
      <c r="Z12" s="140">
        <v>0</v>
      </c>
      <c r="AA12" s="139" t="str">
        <f>IF(AB12="","",IF(AB12=AD12,"△",IF(AB12&gt;AD12,"○","●")))</f>
        <v>●</v>
      </c>
      <c r="AB12" s="138">
        <v>0</v>
      </c>
      <c r="AC12" s="138" t="s">
        <v>1</v>
      </c>
      <c r="AD12" s="140">
        <v>4</v>
      </c>
      <c r="AE12" s="139" t="str">
        <f>IF(AF12="","",IF(AF12=AH12,"△",IF(AF12&gt;AH12,"○","●")))</f>
        <v>○</v>
      </c>
      <c r="AF12" s="138">
        <v>4</v>
      </c>
      <c r="AG12" s="138" t="s">
        <v>1</v>
      </c>
      <c r="AH12" s="137">
        <v>0</v>
      </c>
      <c r="AI12" s="136">
        <f>COUNTIF(C12:AH13,"○")*3+COUNTIF(C12:AH13,"△")</f>
        <v>9</v>
      </c>
      <c r="AJ12" s="135">
        <f>D12+H12+L12+P12+T12+X12+AB12+AF12+D13+H13+L13+P13+T13+X13+AB13+AF13</f>
        <v>28</v>
      </c>
      <c r="AK12" s="134">
        <f>-(F12+J12+N12+R12+V12+Z12+AD12+AH12+F13+J13+N13+R13+V13+Z13+AD13+AH13)</f>
        <v>-4</v>
      </c>
      <c r="AL12" s="134">
        <f>AJ12+AK12</f>
        <v>24</v>
      </c>
      <c r="AM12" s="133"/>
      <c r="AN12" s="133"/>
      <c r="AO12" s="132"/>
    </row>
    <row r="13" spans="1:41" ht="41.25" customHeight="1">
      <c r="A13" s="115"/>
      <c r="B13" s="153"/>
      <c r="C13" s="151">
        <f>IF(D13="","",IF(D13=F13,"△",IF(D13&gt;F13,"○","●")))</f>
      </c>
      <c r="D13" s="150"/>
      <c r="E13" s="149" t="s">
        <v>1</v>
      </c>
      <c r="F13" s="152"/>
      <c r="G13" s="151">
        <f>IF(H13="","",IF(H13=J13,"△",IF(H13&gt;J13,"○","●")))</f>
      </c>
      <c r="H13" s="150"/>
      <c r="I13" s="149" t="s">
        <v>1</v>
      </c>
      <c r="J13" s="152"/>
      <c r="K13" s="151">
        <f>IF(L13="","",IF(L13=N13,"△",IF(L13&gt;N13,"○","●")))</f>
      </c>
      <c r="L13" s="150"/>
      <c r="M13" s="149" t="s">
        <v>1</v>
      </c>
      <c r="N13" s="152"/>
      <c r="O13" s="151">
        <f>IF(P13="","",IF(P13=R13,"△",IF(P13&gt;R13,"○","●")))</f>
      </c>
      <c r="P13" s="150"/>
      <c r="Q13" s="149" t="s">
        <v>1</v>
      </c>
      <c r="R13" s="152"/>
      <c r="S13" s="151">
        <f>IF(T13="","",IF(T13=V13,"△",IF(T13&gt;V13,"○","●")))</f>
      </c>
      <c r="T13" s="150"/>
      <c r="U13" s="149"/>
      <c r="V13" s="152"/>
      <c r="W13" s="151">
        <f>IF(X13="","",IF(X13=Z13,"△",IF(X13&gt;Z13,"○","●")))</f>
      </c>
      <c r="X13" s="150"/>
      <c r="Y13" s="149" t="s">
        <v>1</v>
      </c>
      <c r="Z13" s="152"/>
      <c r="AA13" s="151">
        <f>IF(AB13="","",IF(AB13=AD13,"△",IF(AB13&gt;AD13,"○","●")))</f>
      </c>
      <c r="AB13" s="150"/>
      <c r="AC13" s="149" t="s">
        <v>1</v>
      </c>
      <c r="AD13" s="152"/>
      <c r="AE13" s="151">
        <f>IF(AF13="","",IF(AF13=AH13,"△",IF(AF13&gt;AH13,"○","●")))</f>
      </c>
      <c r="AF13" s="150"/>
      <c r="AG13" s="149" t="s">
        <v>1</v>
      </c>
      <c r="AH13" s="148"/>
      <c r="AI13" s="147"/>
      <c r="AJ13" s="146"/>
      <c r="AK13" s="145"/>
      <c r="AL13" s="145"/>
      <c r="AM13" s="144"/>
      <c r="AN13" s="143"/>
      <c r="AO13" s="142"/>
    </row>
    <row r="14" spans="1:41" ht="40.5" customHeight="1">
      <c r="A14" s="111" t="s">
        <v>36</v>
      </c>
      <c r="B14" s="141"/>
      <c r="C14" s="139" t="str">
        <f>IF(D14="","",IF(D14=F14,"△",IF(D14&gt;F14,"○","●")))</f>
        <v>●</v>
      </c>
      <c r="D14" s="138">
        <v>1</v>
      </c>
      <c r="E14" s="138" t="s">
        <v>1</v>
      </c>
      <c r="F14" s="140">
        <v>5</v>
      </c>
      <c r="G14" s="139">
        <f>IF(H14="","",IF(H14=J14,"△",IF(H14&gt;J14,"○","●")))</f>
      </c>
      <c r="H14" s="138"/>
      <c r="I14" s="138" t="s">
        <v>1</v>
      </c>
      <c r="J14" s="140"/>
      <c r="K14" s="139">
        <f>IF(L14="","",IF(L14=N14,"△",IF(L14&gt;N14,"○","●")))</f>
      </c>
      <c r="L14" s="138"/>
      <c r="M14" s="138" t="s">
        <v>1</v>
      </c>
      <c r="N14" s="140"/>
      <c r="O14" s="139">
        <f>IF(P14="","",IF(P14=R14,"△",IF(P14&gt;R14,"○","●")))</f>
      </c>
      <c r="P14" s="138"/>
      <c r="Q14" s="138" t="s">
        <v>1</v>
      </c>
      <c r="R14" s="140"/>
      <c r="S14" s="139" t="str">
        <f>IF(T14="","",IF(T14=V14,"△",IF(T14&gt;V14,"○","●")))</f>
        <v>●</v>
      </c>
      <c r="T14" s="138">
        <v>0</v>
      </c>
      <c r="U14" s="138" t="s">
        <v>1</v>
      </c>
      <c r="V14" s="140">
        <v>1</v>
      </c>
      <c r="W14" s="139">
        <f>IF(X14="","",IF(X14=Z14,"△",IF(X14&gt;Z14,"○","●")))</f>
      </c>
      <c r="X14" s="138"/>
      <c r="Y14" s="138"/>
      <c r="Z14" s="140"/>
      <c r="AA14" s="139" t="str">
        <f>IF(AB14="","",IF(AB14=AD14,"△",IF(AB14&gt;AD14,"○","●")))</f>
        <v>●</v>
      </c>
      <c r="AB14" s="138">
        <v>0</v>
      </c>
      <c r="AC14" s="138" t="s">
        <v>1</v>
      </c>
      <c r="AD14" s="140">
        <v>3</v>
      </c>
      <c r="AE14" s="139">
        <f>IF(AF14="","",IF(AF14=AH14,"△",IF(AF14&gt;AH14,"○","●")))</f>
      </c>
      <c r="AF14" s="138"/>
      <c r="AG14" s="138" t="s">
        <v>1</v>
      </c>
      <c r="AH14" s="137"/>
      <c r="AI14" s="136">
        <f>COUNTIF(C14:AH15,"○")*3+COUNTIF(C14:AH15,"△")</f>
        <v>0</v>
      </c>
      <c r="AJ14" s="135">
        <f>D14+H14+L14+P14+T14+X14+AB14+AF14+D15+H15+L15+P15+T15+X15+AB15+AF15</f>
        <v>1</v>
      </c>
      <c r="AK14" s="134">
        <f>-(F14+J14+N14+R14+V14+Z14+AD14+AH14+F15+J15+N15+R15+V15+Z15+AD15+AH15)</f>
        <v>-9</v>
      </c>
      <c r="AL14" s="134">
        <f>AJ14+AK14</f>
        <v>-8</v>
      </c>
      <c r="AM14" s="133"/>
      <c r="AN14" s="133"/>
      <c r="AO14" s="132"/>
    </row>
    <row r="15" spans="1:41" ht="41.25" customHeight="1">
      <c r="A15" s="117"/>
      <c r="B15" s="154"/>
      <c r="C15" s="151">
        <f>IF(D15="","",IF(D15=F15,"△",IF(D15&gt;F15,"○","●")))</f>
      </c>
      <c r="D15" s="150"/>
      <c r="E15" s="149" t="s">
        <v>1</v>
      </c>
      <c r="F15" s="152"/>
      <c r="G15" s="151">
        <f>IF(H15="","",IF(H15=J15,"△",IF(H15&gt;J15,"○","●")))</f>
      </c>
      <c r="H15" s="150"/>
      <c r="I15" s="149" t="s">
        <v>1</v>
      </c>
      <c r="J15" s="152"/>
      <c r="K15" s="151">
        <f>IF(L15="","",IF(L15=N15,"△",IF(L15&gt;N15,"○","●")))</f>
      </c>
      <c r="L15" s="150"/>
      <c r="M15" s="149" t="s">
        <v>1</v>
      </c>
      <c r="N15" s="152"/>
      <c r="O15" s="151">
        <f>IF(P15="","",IF(P15=R15,"△",IF(P15&gt;R15,"○","●")))</f>
      </c>
      <c r="P15" s="150"/>
      <c r="Q15" s="149" t="s">
        <v>1</v>
      </c>
      <c r="R15" s="152"/>
      <c r="S15" s="151">
        <f>IF(T15="","",IF(T15=V15,"△",IF(T15&gt;V15,"○","●")))</f>
      </c>
      <c r="T15" s="150"/>
      <c r="U15" s="149" t="s">
        <v>1</v>
      </c>
      <c r="V15" s="152"/>
      <c r="W15" s="151">
        <f>IF(X15="","",IF(X15=Z15,"△",IF(X15&gt;Z15,"○","●")))</f>
      </c>
      <c r="X15" s="150"/>
      <c r="Y15" s="149"/>
      <c r="Z15" s="152"/>
      <c r="AA15" s="151">
        <f>IF(AB15="","",IF(AB15=AD15,"△",IF(AB15&gt;AD15,"○","●")))</f>
      </c>
      <c r="AB15" s="150"/>
      <c r="AC15" s="149" t="s">
        <v>1</v>
      </c>
      <c r="AD15" s="152"/>
      <c r="AE15" s="151">
        <f>IF(AF15="","",IF(AF15=AH15,"△",IF(AF15&gt;AH15,"○","●")))</f>
      </c>
      <c r="AF15" s="150"/>
      <c r="AG15" s="149" t="s">
        <v>1</v>
      </c>
      <c r="AH15" s="148"/>
      <c r="AI15" s="147"/>
      <c r="AJ15" s="146"/>
      <c r="AK15" s="145"/>
      <c r="AL15" s="145"/>
      <c r="AM15" s="144"/>
      <c r="AN15" s="143"/>
      <c r="AO15" s="142"/>
    </row>
    <row r="16" spans="1:41" ht="41.25" customHeight="1">
      <c r="A16" s="115" t="s">
        <v>35</v>
      </c>
      <c r="B16" s="153"/>
      <c r="C16" s="139">
        <f>IF(D16="","",IF(D16=F16,"△",IF(D16&gt;F16,"○","●")))</f>
      </c>
      <c r="D16" s="138"/>
      <c r="E16" s="138" t="s">
        <v>1</v>
      </c>
      <c r="F16" s="140"/>
      <c r="G16" s="139">
        <f>IF(H16="","",IF(H16=J16,"△",IF(H16&gt;J16,"○","●")))</f>
      </c>
      <c r="H16" s="138"/>
      <c r="I16" s="138" t="s">
        <v>1</v>
      </c>
      <c r="J16" s="140"/>
      <c r="K16" s="139">
        <f>IF(L16="","",IF(L16=N16,"△",IF(L16&gt;N16,"○","●")))</f>
      </c>
      <c r="L16" s="138"/>
      <c r="M16" s="138" t="s">
        <v>1</v>
      </c>
      <c r="N16" s="140"/>
      <c r="O16" s="139">
        <f>IF(P16="","",IF(P16=R16,"△",IF(P16&gt;R16,"○","●")))</f>
      </c>
      <c r="P16" s="138"/>
      <c r="Q16" s="138" t="s">
        <v>1</v>
      </c>
      <c r="R16" s="140"/>
      <c r="S16" s="139" t="str">
        <f>IF(T16="","",IF(T16=V16,"△",IF(T16&gt;V16,"○","●")))</f>
        <v>○</v>
      </c>
      <c r="T16" s="138">
        <v>4</v>
      </c>
      <c r="U16" s="138" t="s">
        <v>1</v>
      </c>
      <c r="V16" s="140">
        <v>0</v>
      </c>
      <c r="W16" s="139" t="str">
        <f>IF(X16="","",IF(X16=Z16,"△",IF(X16&gt;Z16,"○","●")))</f>
        <v>○</v>
      </c>
      <c r="X16" s="138">
        <v>3</v>
      </c>
      <c r="Y16" s="138" t="s">
        <v>1</v>
      </c>
      <c r="Z16" s="140">
        <v>0</v>
      </c>
      <c r="AA16" s="139">
        <f>IF(AB16="","",IF(AB16=AD16,"△",IF(AB16&gt;AD16,"○","●")))</f>
      </c>
      <c r="AB16" s="138"/>
      <c r="AC16" s="138"/>
      <c r="AD16" s="140"/>
      <c r="AE16" s="139" t="str">
        <f>IF(AF16="","",IF(AF16=AH16,"△",IF(AF16&gt;AH16,"○","●")))</f>
        <v>○</v>
      </c>
      <c r="AF16" s="138">
        <v>4</v>
      </c>
      <c r="AG16" s="138" t="s">
        <v>1</v>
      </c>
      <c r="AH16" s="137">
        <v>0</v>
      </c>
      <c r="AI16" s="136">
        <f>COUNTIF(C16:AH17,"○")*3+COUNTIF(C16:AH17,"△")</f>
        <v>9</v>
      </c>
      <c r="AJ16" s="135">
        <f>D16+H16+L16+P16+T16+X16+AB16+AF16+D17+H17+L17+P17+T17+X17+AB17+AF17</f>
        <v>11</v>
      </c>
      <c r="AK16" s="134">
        <f>-(F16+J16+N16+R16+V16+Z16+AD16+AH16+F17+J17+N17+R17+V17+Z17+AD17+AH17)</f>
        <v>0</v>
      </c>
      <c r="AL16" s="134">
        <f>AJ16+AK16</f>
        <v>11</v>
      </c>
      <c r="AM16" s="133"/>
      <c r="AN16" s="133"/>
      <c r="AO16" s="132"/>
    </row>
    <row r="17" spans="1:41" ht="41.25" customHeight="1">
      <c r="A17" s="115"/>
      <c r="B17" s="153"/>
      <c r="C17" s="151">
        <f>IF(D17="","",IF(D17=F17,"△",IF(D17&gt;F17,"○","●")))</f>
      </c>
      <c r="D17" s="150"/>
      <c r="E17" s="149" t="s">
        <v>1</v>
      </c>
      <c r="F17" s="152"/>
      <c r="G17" s="151">
        <f>IF(H17="","",IF(H17=J17,"△",IF(H17&gt;J17,"○","●")))</f>
      </c>
      <c r="H17" s="150"/>
      <c r="I17" s="149" t="s">
        <v>1</v>
      </c>
      <c r="J17" s="152"/>
      <c r="K17" s="151">
        <f>IF(L17="","",IF(L17=N17,"△",IF(L17&gt;N17,"○","●")))</f>
      </c>
      <c r="L17" s="150"/>
      <c r="M17" s="149" t="s">
        <v>1</v>
      </c>
      <c r="N17" s="152"/>
      <c r="O17" s="151">
        <f>IF(P17="","",IF(P17=R17,"△",IF(P17&gt;R17,"○","●")))</f>
      </c>
      <c r="P17" s="150"/>
      <c r="Q17" s="149" t="s">
        <v>1</v>
      </c>
      <c r="R17" s="152"/>
      <c r="S17" s="151">
        <f>IF(T17="","",IF(T17=V17,"△",IF(T17&gt;V17,"○","●")))</f>
      </c>
      <c r="T17" s="150"/>
      <c r="U17" s="149" t="s">
        <v>1</v>
      </c>
      <c r="V17" s="152"/>
      <c r="W17" s="151">
        <f>IF(X17="","",IF(X17=Z17,"△",IF(X17&gt;Z17,"○","●")))</f>
      </c>
      <c r="X17" s="150"/>
      <c r="Y17" s="149" t="s">
        <v>1</v>
      </c>
      <c r="Z17" s="152"/>
      <c r="AA17" s="151">
        <f>IF(AB17="","",IF(AB17=AD17,"△",IF(AB17&gt;AD17,"○","●")))</f>
      </c>
      <c r="AB17" s="150"/>
      <c r="AC17" s="149"/>
      <c r="AD17" s="152"/>
      <c r="AE17" s="151">
        <f>IF(AF17="","",IF(AF17=AH17,"△",IF(AF17&gt;AH17,"○","●")))</f>
      </c>
      <c r="AF17" s="150"/>
      <c r="AG17" s="149" t="s">
        <v>1</v>
      </c>
      <c r="AH17" s="148"/>
      <c r="AI17" s="147"/>
      <c r="AJ17" s="146"/>
      <c r="AK17" s="145"/>
      <c r="AL17" s="145"/>
      <c r="AM17" s="144"/>
      <c r="AN17" s="143"/>
      <c r="AO17" s="142"/>
    </row>
    <row r="18" spans="1:41" ht="41.25" customHeight="1">
      <c r="A18" s="111" t="s">
        <v>34</v>
      </c>
      <c r="B18" s="141"/>
      <c r="C18" s="139" t="str">
        <f>IF(D18="","",IF(D18=F18,"△",IF(D18&gt;F18,"○","●")))</f>
        <v>●</v>
      </c>
      <c r="D18" s="138">
        <v>1</v>
      </c>
      <c r="E18" s="138" t="s">
        <v>1</v>
      </c>
      <c r="F18" s="140">
        <v>13</v>
      </c>
      <c r="G18" s="139" t="str">
        <f>IF(H18="","",IF(H18=J18,"△",IF(H18&gt;J18,"○","●")))</f>
        <v>△</v>
      </c>
      <c r="H18" s="138">
        <v>2</v>
      </c>
      <c r="I18" s="138" t="s">
        <v>1</v>
      </c>
      <c r="J18" s="140">
        <v>2</v>
      </c>
      <c r="K18" s="139">
        <f>IF(L18="","",IF(L18=N18,"△",IF(L18&gt;N18,"○","●")))</f>
      </c>
      <c r="L18" s="138"/>
      <c r="M18" s="138" t="s">
        <v>1</v>
      </c>
      <c r="N18" s="140"/>
      <c r="O18" s="139">
        <f>IF(P18="","",IF(P18=R18,"△",IF(P18&gt;R18,"○","●")))</f>
      </c>
      <c r="P18" s="138"/>
      <c r="Q18" s="138" t="s">
        <v>1</v>
      </c>
      <c r="R18" s="140"/>
      <c r="S18" s="139" t="str">
        <f>IF(T18="","",IF(T18=V18,"△",IF(T18&gt;V18,"○","●")))</f>
        <v>●</v>
      </c>
      <c r="T18" s="138">
        <v>0</v>
      </c>
      <c r="U18" s="138" t="s">
        <v>1</v>
      </c>
      <c r="V18" s="140">
        <v>4</v>
      </c>
      <c r="W18" s="139">
        <f>IF(X18="","",IF(X18=Z18,"△",IF(X18&gt;Z18,"○","●")))</f>
      </c>
      <c r="X18" s="138"/>
      <c r="Y18" s="138" t="s">
        <v>1</v>
      </c>
      <c r="Z18" s="140"/>
      <c r="AA18" s="139" t="str">
        <f>IF(AB18="","",IF(AB18=AD18,"△",IF(AB18&gt;AD18,"○","●")))</f>
        <v>●</v>
      </c>
      <c r="AB18" s="138">
        <v>0</v>
      </c>
      <c r="AC18" s="138" t="s">
        <v>1</v>
      </c>
      <c r="AD18" s="140">
        <v>4</v>
      </c>
      <c r="AE18" s="139">
        <f>IF(AF18="","",IF(AF18=AH18,"△",IF(AF18&gt;AH18,"○","●")))</f>
      </c>
      <c r="AF18" s="138"/>
      <c r="AG18" s="138"/>
      <c r="AH18" s="137"/>
      <c r="AI18" s="136">
        <f>COUNTIF(C18:AH19,"○")*3+COUNTIF(C18:AH19,"△")</f>
        <v>1</v>
      </c>
      <c r="AJ18" s="135">
        <f>D18+H18+L18+P18+T18+X18+AB18+AF18+D19+H19+L19+P19+T19+X19+AB19+AF19</f>
        <v>3</v>
      </c>
      <c r="AK18" s="134">
        <f>-(F18+J18+N18+R18+V18+Z18+AD18+AH18+F19+J19+N19+R19+V19+Z19+AD19+AH19)</f>
        <v>-23</v>
      </c>
      <c r="AL18" s="134">
        <f>AJ18+AK18</f>
        <v>-20</v>
      </c>
      <c r="AM18" s="133"/>
      <c r="AN18" s="133"/>
      <c r="AO18" s="132"/>
    </row>
    <row r="19" spans="1:41" ht="41.25" customHeight="1" thickBot="1">
      <c r="A19" s="113"/>
      <c r="B19" s="131"/>
      <c r="C19" s="130">
        <f>IF(D19="","",IF(D19=F19,"△",IF(D19&gt;F19,"○","●")))</f>
      </c>
      <c r="D19" s="129"/>
      <c r="E19" s="128" t="s">
        <v>1</v>
      </c>
      <c r="F19" s="128"/>
      <c r="G19" s="130">
        <f>IF(H19="","",IF(H19=J19,"△",IF(H19&gt;J19,"○","●")))</f>
      </c>
      <c r="H19" s="129"/>
      <c r="I19" s="128" t="s">
        <v>1</v>
      </c>
      <c r="J19" s="128"/>
      <c r="K19" s="130">
        <f>IF(L19="","",IF(L19=N19,"△",IF(L19&gt;N19,"○","●")))</f>
      </c>
      <c r="L19" s="129"/>
      <c r="M19" s="128" t="s">
        <v>1</v>
      </c>
      <c r="N19" s="128"/>
      <c r="O19" s="130">
        <f>IF(P19="","",IF(P19=R19,"△",IF(P19&gt;R19,"○","●")))</f>
      </c>
      <c r="P19" s="129"/>
      <c r="Q19" s="128" t="s">
        <v>1</v>
      </c>
      <c r="R19" s="128"/>
      <c r="S19" s="130">
        <f>IF(T19="","",IF(T19=V19,"△",IF(T19&gt;V19,"○","●")))</f>
      </c>
      <c r="T19" s="129"/>
      <c r="U19" s="128" t="s">
        <v>1</v>
      </c>
      <c r="V19" s="128"/>
      <c r="W19" s="130">
        <f>IF(X19="","",IF(X19=Z19,"△",IF(X19&gt;Z19,"○","●")))</f>
      </c>
      <c r="X19" s="129"/>
      <c r="Y19" s="128" t="s">
        <v>1</v>
      </c>
      <c r="Z19" s="128"/>
      <c r="AA19" s="130">
        <f>IF(AB19="","",IF(AB19=AD19,"△",IF(AB19&gt;AD19,"○","●")))</f>
      </c>
      <c r="AB19" s="129"/>
      <c r="AC19" s="128" t="s">
        <v>1</v>
      </c>
      <c r="AD19" s="128"/>
      <c r="AE19" s="130">
        <f>IF(AF19="","",IF(AF19=AH19,"△",IF(AF19&gt;AH19,"○","●")))</f>
      </c>
      <c r="AF19" s="129"/>
      <c r="AG19" s="128"/>
      <c r="AH19" s="127"/>
      <c r="AI19" s="126"/>
      <c r="AJ19" s="125"/>
      <c r="AK19" s="124"/>
      <c r="AL19" s="124"/>
      <c r="AM19" s="123"/>
      <c r="AN19" s="123"/>
      <c r="AO19" s="122"/>
    </row>
    <row r="20" spans="1:41" ht="13.5" customHeight="1">
      <c r="A20" s="121"/>
      <c r="B20" s="121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21"/>
      <c r="AJ20" s="120"/>
      <c r="AK20" s="120"/>
      <c r="AL20" s="120"/>
      <c r="AM20" s="119"/>
      <c r="AN20" s="119"/>
      <c r="AO20" s="119"/>
    </row>
    <row r="21" spans="1:41" ht="13.5" customHeight="1">
      <c r="A21" s="121"/>
      <c r="B21" s="121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21"/>
      <c r="AJ21" s="120"/>
      <c r="AK21" s="120"/>
      <c r="AL21" s="120"/>
      <c r="AM21" s="119"/>
      <c r="AN21" s="119"/>
      <c r="AO21" s="119"/>
    </row>
  </sheetData>
  <sheetProtection/>
  <mergeCells count="81">
    <mergeCell ref="AO16:AO17"/>
    <mergeCell ref="AO12:AO13"/>
    <mergeCell ref="AK14:AK15"/>
    <mergeCell ref="AK18:AK19"/>
    <mergeCell ref="AL18:AL19"/>
    <mergeCell ref="A16:B17"/>
    <mergeCell ref="AM18:AM19"/>
    <mergeCell ref="AO18:AO19"/>
    <mergeCell ref="A18:B19"/>
    <mergeCell ref="AO14:AO15"/>
    <mergeCell ref="A12:B13"/>
    <mergeCell ref="AM8:AM9"/>
    <mergeCell ref="AJ12:AJ13"/>
    <mergeCell ref="AJ14:AJ15"/>
    <mergeCell ref="AK12:AK13"/>
    <mergeCell ref="AO8:AO9"/>
    <mergeCell ref="AK10:AK11"/>
    <mergeCell ref="A14:B15"/>
    <mergeCell ref="AI10:AI11"/>
    <mergeCell ref="AI12:AI13"/>
    <mergeCell ref="A6:B7"/>
    <mergeCell ref="AJ6:AJ7"/>
    <mergeCell ref="AK8:AK9"/>
    <mergeCell ref="AL8:AL9"/>
    <mergeCell ref="AL4:AL5"/>
    <mergeCell ref="AK4:AK5"/>
    <mergeCell ref="A8:B9"/>
    <mergeCell ref="AI16:AI17"/>
    <mergeCell ref="AI18:AI19"/>
    <mergeCell ref="A4:B5"/>
    <mergeCell ref="AJ16:AJ17"/>
    <mergeCell ref="AK16:AK17"/>
    <mergeCell ref="A10:B11"/>
    <mergeCell ref="AK6:AK7"/>
    <mergeCell ref="AJ18:AJ19"/>
    <mergeCell ref="AI6:AI7"/>
    <mergeCell ref="AI8:AI9"/>
    <mergeCell ref="AJ10:AJ11"/>
    <mergeCell ref="AO10:AO11"/>
    <mergeCell ref="AO2:AO3"/>
    <mergeCell ref="AM2:AM3"/>
    <mergeCell ref="AL2:AL3"/>
    <mergeCell ref="AK2:AK3"/>
    <mergeCell ref="AN2:AN3"/>
    <mergeCell ref="AM4:AM5"/>
    <mergeCell ref="AO4:AO5"/>
    <mergeCell ref="AO6:AO7"/>
    <mergeCell ref="A1:AO1"/>
    <mergeCell ref="AA2:AD3"/>
    <mergeCell ref="AE2:AH3"/>
    <mergeCell ref="AI2:AI3"/>
    <mergeCell ref="AJ2:AJ3"/>
    <mergeCell ref="C2:F3"/>
    <mergeCell ref="G2:J3"/>
    <mergeCell ref="K2:N3"/>
    <mergeCell ref="O2:R3"/>
    <mergeCell ref="S2:V3"/>
    <mergeCell ref="AL16:AL17"/>
    <mergeCell ref="AM16:AM17"/>
    <mergeCell ref="AL10:AL11"/>
    <mergeCell ref="AM10:AM11"/>
    <mergeCell ref="AL12:AL13"/>
    <mergeCell ref="AM12:AM13"/>
    <mergeCell ref="AQ3:AT3"/>
    <mergeCell ref="AI14:AI15"/>
    <mergeCell ref="AJ4:AJ5"/>
    <mergeCell ref="W2:Z3"/>
    <mergeCell ref="AL14:AL15"/>
    <mergeCell ref="AM14:AM15"/>
    <mergeCell ref="AI4:AI5"/>
    <mergeCell ref="AL6:AL7"/>
    <mergeCell ref="AM6:AM7"/>
    <mergeCell ref="AJ8:AJ9"/>
    <mergeCell ref="AN16:AN17"/>
    <mergeCell ref="AN18:AN19"/>
    <mergeCell ref="AN4:AN5"/>
    <mergeCell ref="AN6:AN7"/>
    <mergeCell ref="AN8:AN9"/>
    <mergeCell ref="AN10:AN11"/>
    <mergeCell ref="AN12:AN13"/>
    <mergeCell ref="AN14:AN15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1"/>
  <sheetViews>
    <sheetView zoomScale="56" zoomScaleNormal="56" zoomScalePageLayoutView="0" workbookViewId="0" topLeftCell="A1">
      <selection activeCell="AM4" sqref="AM4:AM19"/>
    </sheetView>
  </sheetViews>
  <sheetFormatPr defaultColWidth="9.140625" defaultRowHeight="15"/>
  <cols>
    <col min="1" max="2" width="8.140625" style="1" customWidth="1"/>
    <col min="3" max="34" width="3.28125" style="1" customWidth="1"/>
    <col min="35" max="40" width="10.00390625" style="1" customWidth="1"/>
    <col min="41" max="41" width="26.140625" style="1" customWidth="1"/>
    <col min="42" max="16384" width="8.8515625" style="1" customWidth="1"/>
  </cols>
  <sheetData>
    <row r="1" spans="1:41" ht="60" customHeight="1" thickBot="1">
      <c r="A1" s="176" t="s">
        <v>43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</row>
    <row r="2" spans="1:41" ht="41.25" customHeight="1">
      <c r="A2" s="19"/>
      <c r="B2" s="18" t="s">
        <v>12</v>
      </c>
      <c r="C2" s="173" t="str">
        <f>A4</f>
        <v>芦原</v>
      </c>
      <c r="D2" s="172"/>
      <c r="E2" s="172"/>
      <c r="F2" s="174"/>
      <c r="G2" s="173" t="str">
        <f>A6</f>
        <v>坂井</v>
      </c>
      <c r="H2" s="172"/>
      <c r="I2" s="172"/>
      <c r="J2" s="172"/>
      <c r="K2" s="173" t="str">
        <f>A8</f>
        <v>光陽</v>
      </c>
      <c r="L2" s="172"/>
      <c r="M2" s="172"/>
      <c r="N2" s="172"/>
      <c r="O2" s="173" t="str">
        <f>A10</f>
        <v>FUKUI North FC</v>
      </c>
      <c r="P2" s="172"/>
      <c r="Q2" s="172"/>
      <c r="R2" s="172"/>
      <c r="S2" s="173" t="str">
        <f>A12</f>
        <v>丸岡南</v>
      </c>
      <c r="T2" s="172"/>
      <c r="U2" s="172"/>
      <c r="V2" s="172"/>
      <c r="W2" s="173" t="str">
        <f>A14</f>
        <v>大東</v>
      </c>
      <c r="X2" s="172"/>
      <c r="Y2" s="172"/>
      <c r="Z2" s="172"/>
      <c r="AA2" s="173" t="str">
        <f>A16</f>
        <v>アルタス若狭小浜</v>
      </c>
      <c r="AB2" s="172"/>
      <c r="AC2" s="172"/>
      <c r="AD2" s="172"/>
      <c r="AE2" s="173" t="str">
        <f>A18</f>
        <v>パトリアーレSABAE</v>
      </c>
      <c r="AF2" s="172"/>
      <c r="AG2" s="172"/>
      <c r="AH2" s="171"/>
      <c r="AI2" s="170" t="s">
        <v>11</v>
      </c>
      <c r="AJ2" s="169" t="s">
        <v>0</v>
      </c>
      <c r="AK2" s="169" t="s">
        <v>10</v>
      </c>
      <c r="AL2" s="169" t="s">
        <v>9</v>
      </c>
      <c r="AM2" s="168" t="s">
        <v>8</v>
      </c>
      <c r="AN2" s="168" t="s">
        <v>7</v>
      </c>
      <c r="AO2" s="167" t="s">
        <v>6</v>
      </c>
    </row>
    <row r="3" spans="1:41" ht="41.25" customHeight="1">
      <c r="A3" s="17" t="s">
        <v>5</v>
      </c>
      <c r="B3" s="166"/>
      <c r="C3" s="164"/>
      <c r="D3" s="163"/>
      <c r="E3" s="163"/>
      <c r="F3" s="165"/>
      <c r="G3" s="164"/>
      <c r="H3" s="163"/>
      <c r="I3" s="163"/>
      <c r="J3" s="163"/>
      <c r="K3" s="164"/>
      <c r="L3" s="163"/>
      <c r="M3" s="163"/>
      <c r="N3" s="163"/>
      <c r="O3" s="164"/>
      <c r="P3" s="163"/>
      <c r="Q3" s="163"/>
      <c r="R3" s="163"/>
      <c r="S3" s="164"/>
      <c r="T3" s="163"/>
      <c r="U3" s="163"/>
      <c r="V3" s="163"/>
      <c r="W3" s="164"/>
      <c r="X3" s="163"/>
      <c r="Y3" s="163"/>
      <c r="Z3" s="163"/>
      <c r="AA3" s="164"/>
      <c r="AB3" s="163"/>
      <c r="AC3" s="163"/>
      <c r="AD3" s="163"/>
      <c r="AE3" s="164"/>
      <c r="AF3" s="163"/>
      <c r="AG3" s="163"/>
      <c r="AH3" s="162"/>
      <c r="AI3" s="161"/>
      <c r="AJ3" s="160"/>
      <c r="AK3" s="160"/>
      <c r="AL3" s="160"/>
      <c r="AM3" s="159"/>
      <c r="AN3" s="158"/>
      <c r="AO3" s="157"/>
    </row>
    <row r="4" spans="1:41" ht="41.25" customHeight="1">
      <c r="A4" s="111" t="s">
        <v>41</v>
      </c>
      <c r="B4" s="141"/>
      <c r="C4" s="139"/>
      <c r="D4" s="138"/>
      <c r="E4" s="138"/>
      <c r="F4" s="140"/>
      <c r="G4" s="139" t="str">
        <f>IF(H4="","",IF(H4=J4,"△",IF(H4&gt;J4,"○","●")))</f>
        <v>○</v>
      </c>
      <c r="H4" s="138">
        <v>8</v>
      </c>
      <c r="I4" s="138" t="s">
        <v>1</v>
      </c>
      <c r="J4" s="140">
        <v>1</v>
      </c>
      <c r="K4" s="139">
        <f>IF(L4="","",IF(L4=N4,"△",IF(L4&gt;N4,"○","●")))</f>
      </c>
      <c r="L4" s="138"/>
      <c r="M4" s="138" t="s">
        <v>1</v>
      </c>
      <c r="N4" s="140"/>
      <c r="O4" s="139">
        <f>IF(P4="","",IF(P4=R4,"△",IF(P4&gt;R4,"○","●")))</f>
      </c>
      <c r="P4" s="138"/>
      <c r="Q4" s="138" t="s">
        <v>1</v>
      </c>
      <c r="R4" s="140"/>
      <c r="S4" s="139">
        <f>IF(T4="","",IF(T4=V4,"△",IF(T4&gt;V4,"○","●")))</f>
      </c>
      <c r="T4" s="138"/>
      <c r="U4" s="138" t="s">
        <v>1</v>
      </c>
      <c r="V4" s="140"/>
      <c r="W4" s="139">
        <f>IF(X4="","",IF(X4=Z4,"△",IF(X4&gt;Z4,"○","●")))</f>
      </c>
      <c r="X4" s="138"/>
      <c r="Y4" s="138" t="s">
        <v>1</v>
      </c>
      <c r="Z4" s="140"/>
      <c r="AA4" s="139">
        <f>IF(AB4="","",IF(AB4=AD4,"△",IF(AB4&gt;AD4,"○","●")))</f>
      </c>
      <c r="AB4" s="138"/>
      <c r="AC4" s="138" t="s">
        <v>1</v>
      </c>
      <c r="AD4" s="140"/>
      <c r="AE4" s="139">
        <f>IF(AF4="","",IF(AF4=AH4,"△",IF(AF4&gt;AH4,"○","●")))</f>
      </c>
      <c r="AF4" s="138"/>
      <c r="AG4" s="138" t="s">
        <v>1</v>
      </c>
      <c r="AH4" s="137"/>
      <c r="AI4" s="136">
        <f>COUNTIF(C4:AH5,"○")*3+COUNTIF(C4:AH5,"△")</f>
        <v>3</v>
      </c>
      <c r="AJ4" s="135">
        <f>D4+H4+L4+P4+T4+X4+AB4+AF4+D5+H5+L5+P5+T5+X5+AB5+AF5</f>
        <v>8</v>
      </c>
      <c r="AK4" s="134">
        <f>-(F4+J4+N4+R4+V4+Z4+AD4+AH4+F5+J5+N5+R5+V5+Z5+AD5+AH5)</f>
        <v>-1</v>
      </c>
      <c r="AL4" s="134">
        <f>AJ4+AK4</f>
        <v>7</v>
      </c>
      <c r="AM4" s="133"/>
      <c r="AN4" s="178"/>
      <c r="AO4" s="132"/>
    </row>
    <row r="5" spans="1:41" ht="41.25" customHeight="1">
      <c r="A5" s="115"/>
      <c r="B5" s="153"/>
      <c r="C5" s="156"/>
      <c r="D5" s="150"/>
      <c r="E5" s="149"/>
      <c r="F5" s="152"/>
      <c r="G5" s="151">
        <f>IF(H5="","",IF(H5=J5,"△",IF(H5&gt;J5,"○","●")))</f>
      </c>
      <c r="H5" s="150"/>
      <c r="I5" s="149" t="s">
        <v>1</v>
      </c>
      <c r="J5" s="152"/>
      <c r="K5" s="151">
        <f>IF(L5="","",IF(L5=N5,"△",IF(L5&gt;N5,"○","●")))</f>
      </c>
      <c r="L5" s="150"/>
      <c r="M5" s="149" t="s">
        <v>1</v>
      </c>
      <c r="N5" s="152"/>
      <c r="O5" s="151">
        <f>IF(P5="","",IF(P5=R5,"△",IF(P5&gt;R5,"○","●")))</f>
      </c>
      <c r="P5" s="150"/>
      <c r="Q5" s="149" t="s">
        <v>1</v>
      </c>
      <c r="R5" s="152"/>
      <c r="S5" s="151">
        <f>IF(T5="","",IF(T5=V5,"△",IF(T5&gt;V5,"○","●")))</f>
      </c>
      <c r="T5" s="150"/>
      <c r="U5" s="149" t="s">
        <v>1</v>
      </c>
      <c r="V5" s="152"/>
      <c r="W5" s="151">
        <f>IF(X5="","",IF(X5=Z5,"△",IF(X5&gt;Z5,"○","●")))</f>
      </c>
      <c r="X5" s="150"/>
      <c r="Y5" s="149" t="s">
        <v>1</v>
      </c>
      <c r="Z5" s="152"/>
      <c r="AA5" s="151">
        <f>IF(AB5="","",IF(AB5=AD5,"△",IF(AB5&gt;AD5,"○","●")))</f>
      </c>
      <c r="AB5" s="150"/>
      <c r="AC5" s="149" t="s">
        <v>1</v>
      </c>
      <c r="AD5" s="152"/>
      <c r="AE5" s="151">
        <f>IF(AF5="","",IF(AF5=AH5,"△",IF(AF5&gt;AH5,"○","●")))</f>
      </c>
      <c r="AF5" s="150"/>
      <c r="AG5" s="149" t="s">
        <v>1</v>
      </c>
      <c r="AH5" s="148"/>
      <c r="AI5" s="147"/>
      <c r="AJ5" s="146"/>
      <c r="AK5" s="145"/>
      <c r="AL5" s="145"/>
      <c r="AM5" s="144"/>
      <c r="AN5" s="179"/>
      <c r="AO5" s="142"/>
    </row>
    <row r="6" spans="1:41" ht="41.25" customHeight="1">
      <c r="A6" s="111" t="s">
        <v>40</v>
      </c>
      <c r="B6" s="141"/>
      <c r="C6" s="139" t="str">
        <f>IF(D6="","",IF(D6=F6,"△",IF(D6&gt;F6,"○","●")))</f>
        <v>●</v>
      </c>
      <c r="D6" s="138">
        <v>1</v>
      </c>
      <c r="E6" s="138" t="s">
        <v>1</v>
      </c>
      <c r="F6" s="140">
        <v>8</v>
      </c>
      <c r="G6" s="139">
        <f>IF(H6="","",IF(H6=J6,"△",IF(H6&gt;J6,"○","●")))</f>
      </c>
      <c r="H6" s="138"/>
      <c r="I6" s="138"/>
      <c r="J6" s="140"/>
      <c r="K6" s="139">
        <f>IF(L6="","",IF(L6=N6,"△",IF(L6&gt;N6,"○","●")))</f>
      </c>
      <c r="L6" s="138"/>
      <c r="M6" s="138" t="s">
        <v>1</v>
      </c>
      <c r="N6" s="140"/>
      <c r="O6" s="139">
        <f>IF(P6="","",IF(P6=R6,"△",IF(P6&gt;R6,"○","●")))</f>
      </c>
      <c r="P6" s="138"/>
      <c r="Q6" s="138" t="s">
        <v>1</v>
      </c>
      <c r="R6" s="140"/>
      <c r="S6" s="139">
        <f>IF(T6="","",IF(T6=V6,"△",IF(T6&gt;V6,"○","●")))</f>
      </c>
      <c r="T6" s="138"/>
      <c r="U6" s="138" t="s">
        <v>1</v>
      </c>
      <c r="V6" s="140"/>
      <c r="W6" s="139">
        <f>IF(X6="","",IF(X6=Z6,"△",IF(X6&gt;Z6,"○","●")))</f>
      </c>
      <c r="X6" s="138"/>
      <c r="Y6" s="138" t="s">
        <v>1</v>
      </c>
      <c r="Z6" s="140"/>
      <c r="AA6" s="139">
        <f>IF(AB6="","",IF(AB6=AD6,"△",IF(AB6&gt;AD6,"○","●")))</f>
      </c>
      <c r="AB6" s="138"/>
      <c r="AC6" s="138" t="s">
        <v>1</v>
      </c>
      <c r="AD6" s="140"/>
      <c r="AE6" s="139" t="str">
        <f>IF(AF6="","",IF(AF6=AH6,"△",IF(AF6&gt;AH6,"○","●")))</f>
        <v>●</v>
      </c>
      <c r="AF6" s="138">
        <v>0</v>
      </c>
      <c r="AG6" s="138" t="s">
        <v>1</v>
      </c>
      <c r="AH6" s="137">
        <v>8</v>
      </c>
      <c r="AI6" s="136">
        <f>COUNTIF(C6:AH7,"○")*3+COUNTIF(C6:AH7,"△")</f>
        <v>0</v>
      </c>
      <c r="AJ6" s="135">
        <f>D6+H6+L6+P6+T6+X6+AB6+AF6+D7+H7+L7+P7+T7+X7+AB7+AF7</f>
        <v>1</v>
      </c>
      <c r="AK6" s="134">
        <f>-(F6+J6+N6+R6+V6+Z6+AD6+AH6+F7+J7+N7+R7+V7+Z7+AD7+AH7)</f>
        <v>-16</v>
      </c>
      <c r="AL6" s="134">
        <f>AJ6+AK6</f>
        <v>-15</v>
      </c>
      <c r="AM6" s="133"/>
      <c r="AN6" s="178"/>
      <c r="AO6" s="132"/>
    </row>
    <row r="7" spans="1:41" ht="41.25" customHeight="1">
      <c r="A7" s="117"/>
      <c r="B7" s="154"/>
      <c r="C7" s="151">
        <f>IF(D7="","",IF(D7=F7,"△",IF(D7&gt;F7,"○","●")))</f>
      </c>
      <c r="D7" s="150"/>
      <c r="E7" s="149" t="s">
        <v>1</v>
      </c>
      <c r="F7" s="152"/>
      <c r="G7" s="151">
        <f>IF(H7="","",IF(H7=J7,"△",IF(H7&gt;J7,"○","●")))</f>
      </c>
      <c r="H7" s="150"/>
      <c r="I7" s="149"/>
      <c r="J7" s="152"/>
      <c r="K7" s="151">
        <f>IF(L7="","",IF(L7=N7,"△",IF(L7&gt;N7,"○","●")))</f>
      </c>
      <c r="L7" s="150"/>
      <c r="M7" s="149" t="s">
        <v>1</v>
      </c>
      <c r="N7" s="152"/>
      <c r="O7" s="151">
        <f>IF(P7="","",IF(P7=R7,"△",IF(P7&gt;R7,"○","●")))</f>
      </c>
      <c r="P7" s="150"/>
      <c r="Q7" s="149" t="s">
        <v>1</v>
      </c>
      <c r="R7" s="152"/>
      <c r="S7" s="151">
        <f>IF(T7="","",IF(T7=V7,"△",IF(T7&gt;V7,"○","●")))</f>
      </c>
      <c r="T7" s="150"/>
      <c r="U7" s="149" t="s">
        <v>1</v>
      </c>
      <c r="V7" s="152"/>
      <c r="W7" s="151">
        <f>IF(X7="","",IF(X7=Z7,"△",IF(X7&gt;Z7,"○","●")))</f>
      </c>
      <c r="X7" s="150"/>
      <c r="Y7" s="149" t="s">
        <v>1</v>
      </c>
      <c r="Z7" s="152"/>
      <c r="AA7" s="151">
        <f>IF(AB7="","",IF(AB7=AD7,"△",IF(AB7&gt;AD7,"○","●")))</f>
      </c>
      <c r="AB7" s="150"/>
      <c r="AC7" s="149" t="s">
        <v>1</v>
      </c>
      <c r="AD7" s="152"/>
      <c r="AE7" s="151">
        <f>IF(AF7="","",IF(AF7=AH7,"△",IF(AF7&gt;AH7,"○","●")))</f>
      </c>
      <c r="AF7" s="150"/>
      <c r="AG7" s="149" t="s">
        <v>1</v>
      </c>
      <c r="AH7" s="148"/>
      <c r="AI7" s="147"/>
      <c r="AJ7" s="146"/>
      <c r="AK7" s="145"/>
      <c r="AL7" s="145"/>
      <c r="AM7" s="144"/>
      <c r="AN7" s="179"/>
      <c r="AO7" s="142"/>
    </row>
    <row r="8" spans="1:41" ht="41.25" customHeight="1">
      <c r="A8" s="115" t="s">
        <v>39</v>
      </c>
      <c r="B8" s="153"/>
      <c r="C8" s="139">
        <f>IF(D8="","",IF(D8=F8,"△",IF(D8&gt;F8,"○","●")))</f>
      </c>
      <c r="D8" s="138"/>
      <c r="E8" s="138" t="s">
        <v>1</v>
      </c>
      <c r="F8" s="140"/>
      <c r="G8" s="139">
        <f>IF(H8="","",IF(H8=J8,"△",IF(H8&gt;J8,"○","●")))</f>
      </c>
      <c r="H8" s="138"/>
      <c r="I8" s="138" t="s">
        <v>1</v>
      </c>
      <c r="J8" s="140"/>
      <c r="K8" s="139">
        <f>IF(L8="","",IF(L8=N8,"△",IF(L8&gt;N8,"○","●")))</f>
      </c>
      <c r="L8" s="138"/>
      <c r="M8" s="138"/>
      <c r="N8" s="140"/>
      <c r="O8" s="139">
        <f>IF(P8="","",IF(P8=R8,"△",IF(P8&gt;R8,"○","●")))</f>
      </c>
      <c r="P8" s="138"/>
      <c r="Q8" s="138" t="s">
        <v>1</v>
      </c>
      <c r="R8" s="140"/>
      <c r="S8" s="139">
        <f>IF(T8="","",IF(T8=V8,"△",IF(T8&gt;V8,"○","●")))</f>
      </c>
      <c r="T8" s="138"/>
      <c r="U8" s="138" t="s">
        <v>1</v>
      </c>
      <c r="V8" s="140"/>
      <c r="W8" s="139">
        <f>IF(X8="","",IF(X8=Z8,"△",IF(X8&gt;Z8,"○","●")))</f>
      </c>
      <c r="X8" s="138"/>
      <c r="Y8" s="138" t="s">
        <v>1</v>
      </c>
      <c r="Z8" s="140"/>
      <c r="AA8" s="139">
        <f>IF(AB8="","",IF(AB8=AD8,"△",IF(AB8&gt;AD8,"○","●")))</f>
      </c>
      <c r="AB8" s="138"/>
      <c r="AC8" s="138" t="s">
        <v>1</v>
      </c>
      <c r="AD8" s="140"/>
      <c r="AE8" s="139">
        <f>IF(AF8="","",IF(AF8=AH8,"△",IF(AF8&gt;AH8,"○","●")))</f>
      </c>
      <c r="AF8" s="138"/>
      <c r="AG8" s="138" t="s">
        <v>1</v>
      </c>
      <c r="AH8" s="137"/>
      <c r="AI8" s="136">
        <f>COUNTIF(C8:AH9,"○")*3+COUNTIF(C8:AH9,"△")</f>
        <v>0</v>
      </c>
      <c r="AJ8" s="135">
        <f>D8+H8+L8+P8+T8+X8+AB8+AF8+D9+H9+L9+P9+T9+X9+AB9+AF9</f>
        <v>0</v>
      </c>
      <c r="AK8" s="134">
        <f>-(F8+J8+N8+R8+V8+Z8+AD8+AH8+F9+J9+N9+R9+V9+Z9+AD9+AH9)</f>
        <v>0</v>
      </c>
      <c r="AL8" s="134">
        <f>AJ8+AK8</f>
        <v>0</v>
      </c>
      <c r="AM8" s="133"/>
      <c r="AN8" s="178"/>
      <c r="AO8" s="132"/>
    </row>
    <row r="9" spans="1:41" ht="41.25" customHeight="1">
      <c r="A9" s="115"/>
      <c r="B9" s="153"/>
      <c r="C9" s="151">
        <f>IF(D9="","",IF(D9=F9,"△",IF(D9&gt;F9,"○","●")))</f>
      </c>
      <c r="D9" s="150"/>
      <c r="E9" s="149" t="s">
        <v>1</v>
      </c>
      <c r="F9" s="152"/>
      <c r="G9" s="151">
        <f>IF(H9="","",IF(H9=J9,"△",IF(H9&gt;J9,"○","●")))</f>
      </c>
      <c r="H9" s="150"/>
      <c r="I9" s="149" t="s">
        <v>1</v>
      </c>
      <c r="J9" s="152"/>
      <c r="K9" s="151">
        <f>IF(L9="","",IF(L9=N9,"△",IF(L9&gt;N9,"○","●")))</f>
      </c>
      <c r="L9" s="150"/>
      <c r="M9" s="149"/>
      <c r="N9" s="152"/>
      <c r="O9" s="151">
        <f>IF(P9="","",IF(P9=R9,"△",IF(P9&gt;R9,"○","●")))</f>
      </c>
      <c r="P9" s="150"/>
      <c r="Q9" s="149" t="s">
        <v>1</v>
      </c>
      <c r="R9" s="152"/>
      <c r="S9" s="151">
        <f>IF(T9="","",IF(T9=V9,"△",IF(T9&gt;V9,"○","●")))</f>
      </c>
      <c r="T9" s="150"/>
      <c r="U9" s="149" t="s">
        <v>1</v>
      </c>
      <c r="V9" s="152"/>
      <c r="W9" s="151">
        <f>IF(X9="","",IF(X9=Z9,"△",IF(X9&gt;Z9,"○","●")))</f>
      </c>
      <c r="X9" s="150"/>
      <c r="Y9" s="149" t="s">
        <v>1</v>
      </c>
      <c r="Z9" s="152"/>
      <c r="AA9" s="151">
        <f>IF(AB9="","",IF(AB9=AD9,"△",IF(AB9&gt;AD9,"○","●")))</f>
      </c>
      <c r="AB9" s="150"/>
      <c r="AC9" s="149" t="s">
        <v>1</v>
      </c>
      <c r="AD9" s="152"/>
      <c r="AE9" s="151">
        <f>IF(AF9="","",IF(AF9=AH9,"△",IF(AF9&gt;AH9,"○","●")))</f>
      </c>
      <c r="AF9" s="150"/>
      <c r="AG9" s="149" t="s">
        <v>1</v>
      </c>
      <c r="AH9" s="148"/>
      <c r="AI9" s="147"/>
      <c r="AJ9" s="146"/>
      <c r="AK9" s="145"/>
      <c r="AL9" s="145"/>
      <c r="AM9" s="144"/>
      <c r="AN9" s="179"/>
      <c r="AO9" s="142"/>
    </row>
    <row r="10" spans="1:41" ht="41.25" customHeight="1">
      <c r="A10" s="111" t="s">
        <v>38</v>
      </c>
      <c r="B10" s="141"/>
      <c r="C10" s="139">
        <f>IF(D10="","",IF(D10=F10,"△",IF(D10&gt;F10,"○","●")))</f>
      </c>
      <c r="D10" s="138"/>
      <c r="E10" s="138" t="s">
        <v>1</v>
      </c>
      <c r="F10" s="140"/>
      <c r="G10" s="139">
        <f>IF(H10="","",IF(H10=J10,"△",IF(H10&gt;J10,"○","●")))</f>
      </c>
      <c r="H10" s="138"/>
      <c r="I10" s="138" t="s">
        <v>1</v>
      </c>
      <c r="J10" s="140"/>
      <c r="K10" s="139">
        <f>IF(L10="","",IF(L10=N10,"△",IF(L10&gt;N10,"○","●")))</f>
      </c>
      <c r="L10" s="138"/>
      <c r="M10" s="138" t="s">
        <v>1</v>
      </c>
      <c r="N10" s="140"/>
      <c r="O10" s="139">
        <f>IF(P10="","",IF(P10=R10,"△",IF(P10&gt;R10,"○","●")))</f>
      </c>
      <c r="P10" s="138"/>
      <c r="Q10" s="138"/>
      <c r="R10" s="140"/>
      <c r="S10" s="139">
        <f>IF(T10="","",IF(T10=V10,"△",IF(T10&gt;V10,"○","●")))</f>
      </c>
      <c r="T10" s="138"/>
      <c r="U10" s="138" t="s">
        <v>1</v>
      </c>
      <c r="V10" s="140"/>
      <c r="W10" s="139">
        <f>IF(X10="","",IF(X10=Z10,"△",IF(X10&gt;Z10,"○","●")))</f>
      </c>
      <c r="X10" s="138"/>
      <c r="Y10" s="138" t="s">
        <v>1</v>
      </c>
      <c r="Z10" s="140"/>
      <c r="AA10" s="139">
        <f>IF(AB10="","",IF(AB10=AD10,"△",IF(AB10&gt;AD10,"○","●")))</f>
      </c>
      <c r="AB10" s="138"/>
      <c r="AC10" s="138" t="s">
        <v>1</v>
      </c>
      <c r="AD10" s="140"/>
      <c r="AE10" s="139">
        <f>IF(AF10="","",IF(AF10=AH10,"△",IF(AF10&gt;AH10,"○","●")))</f>
      </c>
      <c r="AF10" s="138"/>
      <c r="AG10" s="138" t="s">
        <v>1</v>
      </c>
      <c r="AH10" s="137"/>
      <c r="AI10" s="136">
        <f>COUNTIF(C10:AH11,"○")*3+COUNTIF(C10:AH11,"△")</f>
        <v>0</v>
      </c>
      <c r="AJ10" s="135">
        <f>D10+H10+L10+P10+T10+X10+AB10+AF10+D11+H11+L11+P11+T11+X11+AB11+AF11</f>
        <v>0</v>
      </c>
      <c r="AK10" s="134">
        <f>-(F10+J10+N10+R10+V10+Z10+AD10+AH10+F11+J11+N11+R11+V11+Z11+AD11+AH11)</f>
        <v>0</v>
      </c>
      <c r="AL10" s="134">
        <f>AJ10+AK10</f>
        <v>0</v>
      </c>
      <c r="AM10" s="133"/>
      <c r="AN10" s="178"/>
      <c r="AO10" s="132"/>
    </row>
    <row r="11" spans="1:41" ht="41.25" customHeight="1">
      <c r="A11" s="117"/>
      <c r="B11" s="154"/>
      <c r="C11" s="151">
        <f>IF(D11="","",IF(D11=F11,"△",IF(D11&gt;F11,"○","●")))</f>
      </c>
      <c r="D11" s="150"/>
      <c r="E11" s="149" t="s">
        <v>1</v>
      </c>
      <c r="F11" s="152"/>
      <c r="G11" s="151">
        <f>IF(H11="","",IF(H11=J11,"△",IF(H11&gt;J11,"○","●")))</f>
      </c>
      <c r="H11" s="150"/>
      <c r="I11" s="149" t="s">
        <v>1</v>
      </c>
      <c r="J11" s="152"/>
      <c r="K11" s="151">
        <f>IF(L11="","",IF(L11=N11,"△",IF(L11&gt;N11,"○","●")))</f>
      </c>
      <c r="L11" s="150"/>
      <c r="M11" s="149" t="s">
        <v>1</v>
      </c>
      <c r="N11" s="152"/>
      <c r="O11" s="151">
        <f>IF(P11="","",IF(P11=R11,"△",IF(P11&gt;R11,"○","●")))</f>
      </c>
      <c r="P11" s="150"/>
      <c r="Q11" s="149"/>
      <c r="R11" s="152"/>
      <c r="S11" s="151">
        <f>IF(T11="","",IF(T11=V11,"△",IF(T11&gt;V11,"○","●")))</f>
      </c>
      <c r="T11" s="150"/>
      <c r="U11" s="149" t="s">
        <v>1</v>
      </c>
      <c r="V11" s="152"/>
      <c r="W11" s="151">
        <f>IF(X11="","",IF(X11=Z11,"△",IF(X11&gt;Z11,"○","●")))</f>
      </c>
      <c r="X11" s="150"/>
      <c r="Y11" s="149" t="s">
        <v>1</v>
      </c>
      <c r="Z11" s="152"/>
      <c r="AA11" s="151">
        <f>IF(AB11="","",IF(AB11=AD11,"△",IF(AB11&gt;AD11,"○","●")))</f>
      </c>
      <c r="AB11" s="150"/>
      <c r="AC11" s="149" t="s">
        <v>1</v>
      </c>
      <c r="AD11" s="152"/>
      <c r="AE11" s="151">
        <f>IF(AF11="","",IF(AF11=AH11,"△",IF(AF11&gt;AH11,"○","●")))</f>
      </c>
      <c r="AF11" s="150"/>
      <c r="AG11" s="149" t="s">
        <v>1</v>
      </c>
      <c r="AH11" s="148"/>
      <c r="AI11" s="147"/>
      <c r="AJ11" s="146"/>
      <c r="AK11" s="145"/>
      <c r="AL11" s="145"/>
      <c r="AM11" s="144"/>
      <c r="AN11" s="179"/>
      <c r="AO11" s="142"/>
    </row>
    <row r="12" spans="1:41" ht="41.25" customHeight="1">
      <c r="A12" s="115" t="s">
        <v>37</v>
      </c>
      <c r="B12" s="153"/>
      <c r="C12" s="139">
        <f>IF(D12="","",IF(D12=F12,"△",IF(D12&gt;F12,"○","●")))</f>
      </c>
      <c r="D12" s="138"/>
      <c r="E12" s="138" t="s">
        <v>1</v>
      </c>
      <c r="F12" s="140"/>
      <c r="G12" s="139">
        <f>IF(H12="","",IF(H12=J12,"△",IF(H12&gt;J12,"○","●")))</f>
      </c>
      <c r="H12" s="138"/>
      <c r="I12" s="138" t="s">
        <v>1</v>
      </c>
      <c r="J12" s="140"/>
      <c r="K12" s="139">
        <f>IF(L12="","",IF(L12=N12,"△",IF(L12&gt;N12,"○","●")))</f>
      </c>
      <c r="L12" s="138"/>
      <c r="M12" s="138" t="s">
        <v>1</v>
      </c>
      <c r="N12" s="140"/>
      <c r="O12" s="139">
        <f>IF(P12="","",IF(P12=R12,"△",IF(P12&gt;R12,"○","●")))</f>
      </c>
      <c r="P12" s="138"/>
      <c r="Q12" s="138" t="s">
        <v>1</v>
      </c>
      <c r="R12" s="140"/>
      <c r="S12" s="139">
        <f>IF(T12="","",IF(T12=V12,"△",IF(T12&gt;V12,"○","●")))</f>
      </c>
      <c r="T12" s="138"/>
      <c r="U12" s="138"/>
      <c r="V12" s="140"/>
      <c r="W12" s="139" t="str">
        <f>IF(X12="","",IF(X12=Z12,"△",IF(X12&gt;Z12,"○","●")))</f>
        <v>△</v>
      </c>
      <c r="X12" s="138">
        <v>1</v>
      </c>
      <c r="Y12" s="138" t="s">
        <v>1</v>
      </c>
      <c r="Z12" s="140">
        <v>1</v>
      </c>
      <c r="AA12" s="139" t="str">
        <f>IF(AB12="","",IF(AB12=AD12,"△",IF(AB12&gt;AD12,"○","●")))</f>
        <v>●</v>
      </c>
      <c r="AB12" s="138">
        <v>0</v>
      </c>
      <c r="AC12" s="138" t="s">
        <v>1</v>
      </c>
      <c r="AD12" s="140">
        <v>2</v>
      </c>
      <c r="AE12" s="139" t="str">
        <f>IF(AF12="","",IF(AF12=AH12,"△",IF(AF12&gt;AH12,"○","●")))</f>
        <v>○</v>
      </c>
      <c r="AF12" s="138">
        <v>3</v>
      </c>
      <c r="AG12" s="138" t="s">
        <v>1</v>
      </c>
      <c r="AH12" s="137">
        <v>2</v>
      </c>
      <c r="AI12" s="136">
        <f>COUNTIF(C12:AH13,"○")*3+COUNTIF(C12:AH13,"△")</f>
        <v>4</v>
      </c>
      <c r="AJ12" s="135">
        <f>D12+H12+L12+P12+T12+X12+AB12+AF12+D13+H13+L13+P13+T13+X13+AB13+AF13</f>
        <v>4</v>
      </c>
      <c r="AK12" s="134">
        <f>-(F12+J12+N12+R12+V12+Z12+AD12+AH12+F13+J13+N13+R13+V13+Z13+AD13+AH13)</f>
        <v>-5</v>
      </c>
      <c r="AL12" s="134">
        <f>AJ12+AK12</f>
        <v>-1</v>
      </c>
      <c r="AM12" s="133"/>
      <c r="AN12" s="178"/>
      <c r="AO12" s="132"/>
    </row>
    <row r="13" spans="1:41" ht="41.25" customHeight="1">
      <c r="A13" s="115"/>
      <c r="B13" s="153"/>
      <c r="C13" s="151">
        <f>IF(D13="","",IF(D13=F13,"△",IF(D13&gt;F13,"○","●")))</f>
      </c>
      <c r="D13" s="150"/>
      <c r="E13" s="149" t="s">
        <v>1</v>
      </c>
      <c r="F13" s="152"/>
      <c r="G13" s="151">
        <f>IF(H13="","",IF(H13=J13,"△",IF(H13&gt;J13,"○","●")))</f>
      </c>
      <c r="H13" s="150"/>
      <c r="I13" s="149" t="s">
        <v>1</v>
      </c>
      <c r="J13" s="152"/>
      <c r="K13" s="151">
        <f>IF(L13="","",IF(L13=N13,"△",IF(L13&gt;N13,"○","●")))</f>
      </c>
      <c r="L13" s="150"/>
      <c r="M13" s="149" t="s">
        <v>1</v>
      </c>
      <c r="N13" s="152"/>
      <c r="O13" s="151">
        <f>IF(P13="","",IF(P13=R13,"△",IF(P13&gt;R13,"○","●")))</f>
      </c>
      <c r="P13" s="150"/>
      <c r="Q13" s="149" t="s">
        <v>1</v>
      </c>
      <c r="R13" s="152"/>
      <c r="S13" s="151">
        <f>IF(T13="","",IF(T13=V13,"△",IF(T13&gt;V13,"○","●")))</f>
      </c>
      <c r="T13" s="150"/>
      <c r="U13" s="149"/>
      <c r="V13" s="152"/>
      <c r="W13" s="151">
        <f>IF(X13="","",IF(X13=Z13,"△",IF(X13&gt;Z13,"○","●")))</f>
      </c>
      <c r="X13" s="150"/>
      <c r="Y13" s="149" t="s">
        <v>1</v>
      </c>
      <c r="Z13" s="152"/>
      <c r="AA13" s="151">
        <f>IF(AB13="","",IF(AB13=AD13,"△",IF(AB13&gt;AD13,"○","●")))</f>
      </c>
      <c r="AB13" s="150"/>
      <c r="AC13" s="149" t="s">
        <v>1</v>
      </c>
      <c r="AD13" s="152"/>
      <c r="AE13" s="151">
        <f>IF(AF13="","",IF(AF13=AH13,"△",IF(AF13&gt;AH13,"○","●")))</f>
      </c>
      <c r="AF13" s="150"/>
      <c r="AG13" s="149" t="s">
        <v>1</v>
      </c>
      <c r="AH13" s="148"/>
      <c r="AI13" s="147"/>
      <c r="AJ13" s="146"/>
      <c r="AK13" s="145"/>
      <c r="AL13" s="145"/>
      <c r="AM13" s="144"/>
      <c r="AN13" s="179"/>
      <c r="AO13" s="142"/>
    </row>
    <row r="14" spans="1:41" ht="41.25" customHeight="1">
      <c r="A14" s="111" t="s">
        <v>36</v>
      </c>
      <c r="B14" s="141"/>
      <c r="C14" s="139">
        <f>IF(D14="","",IF(D14=F14,"△",IF(D14&gt;F14,"○","●")))</f>
      </c>
      <c r="D14" s="138"/>
      <c r="E14" s="138" t="s">
        <v>1</v>
      </c>
      <c r="F14" s="140"/>
      <c r="G14" s="139">
        <f>IF(H14="","",IF(H14=J14,"△",IF(H14&gt;J14,"○","●")))</f>
      </c>
      <c r="H14" s="138"/>
      <c r="I14" s="138" t="s">
        <v>1</v>
      </c>
      <c r="J14" s="140"/>
      <c r="K14" s="139">
        <f>IF(L14="","",IF(L14=N14,"△",IF(L14&gt;N14,"○","●")))</f>
      </c>
      <c r="L14" s="138"/>
      <c r="M14" s="138" t="s">
        <v>1</v>
      </c>
      <c r="N14" s="140"/>
      <c r="O14" s="139">
        <f>IF(P14="","",IF(P14=R14,"△",IF(P14&gt;R14,"○","●")))</f>
      </c>
      <c r="P14" s="138"/>
      <c r="Q14" s="138" t="s">
        <v>1</v>
      </c>
      <c r="R14" s="140"/>
      <c r="S14" s="139" t="str">
        <f>IF(T14="","",IF(T14=V14,"△",IF(T14&gt;V14,"○","●")))</f>
        <v>△</v>
      </c>
      <c r="T14" s="138">
        <v>1</v>
      </c>
      <c r="U14" s="138" t="s">
        <v>1</v>
      </c>
      <c r="V14" s="140">
        <v>1</v>
      </c>
      <c r="W14" s="139">
        <f>IF(X14="","",IF(X14=Z14,"△",IF(X14&gt;Z14,"○","●")))</f>
      </c>
      <c r="X14" s="138"/>
      <c r="Y14" s="138"/>
      <c r="Z14" s="140"/>
      <c r="AA14" s="139" t="str">
        <f>IF(AB14="","",IF(AB14=AD14,"△",IF(AB14&gt;AD14,"○","●")))</f>
        <v>●</v>
      </c>
      <c r="AB14" s="138">
        <v>1</v>
      </c>
      <c r="AC14" s="138" t="s">
        <v>1</v>
      </c>
      <c r="AD14" s="140">
        <v>5</v>
      </c>
      <c r="AE14" s="139">
        <f>IF(AF14="","",IF(AF14=AH14,"△",IF(AF14&gt;AH14,"○","●")))</f>
      </c>
      <c r="AF14" s="138"/>
      <c r="AG14" s="138" t="s">
        <v>1</v>
      </c>
      <c r="AH14" s="137"/>
      <c r="AI14" s="136">
        <f>COUNTIF(C14:AH15,"○")*3+COUNTIF(C14:AH15,"△")</f>
        <v>1</v>
      </c>
      <c r="AJ14" s="135">
        <f>D14+H14+L14+P14+T14+X14+AB14+AF14+D15+H15+L15+P15+T15+X15+AB15+AF15</f>
        <v>2</v>
      </c>
      <c r="AK14" s="134">
        <f>-(F14+J14+N14+R14+V14+Z14+AD14+AH14+F15+J15+N15+R15+V15+Z15+AD15+AH15)</f>
        <v>-6</v>
      </c>
      <c r="AL14" s="134">
        <f>AJ14+AK14</f>
        <v>-4</v>
      </c>
      <c r="AM14" s="133"/>
      <c r="AN14" s="178"/>
      <c r="AO14" s="132"/>
    </row>
    <row r="15" spans="1:41" ht="41.25" customHeight="1">
      <c r="A15" s="117"/>
      <c r="B15" s="154"/>
      <c r="C15" s="151">
        <f>IF(D15="","",IF(D15=F15,"△",IF(D15&gt;F15,"○","●")))</f>
      </c>
      <c r="D15" s="150"/>
      <c r="E15" s="149" t="s">
        <v>1</v>
      </c>
      <c r="F15" s="152"/>
      <c r="G15" s="151">
        <f>IF(H15="","",IF(H15=J15,"△",IF(H15&gt;J15,"○","●")))</f>
      </c>
      <c r="H15" s="150"/>
      <c r="I15" s="149" t="s">
        <v>1</v>
      </c>
      <c r="J15" s="152"/>
      <c r="K15" s="151">
        <f>IF(L15="","",IF(L15=N15,"△",IF(L15&gt;N15,"○","●")))</f>
      </c>
      <c r="L15" s="150"/>
      <c r="M15" s="149" t="s">
        <v>1</v>
      </c>
      <c r="N15" s="152"/>
      <c r="O15" s="151">
        <f>IF(P15="","",IF(P15=R15,"△",IF(P15&gt;R15,"○","●")))</f>
      </c>
      <c r="P15" s="150"/>
      <c r="Q15" s="149" t="s">
        <v>1</v>
      </c>
      <c r="R15" s="152"/>
      <c r="S15" s="151">
        <f>IF(T15="","",IF(T15=V15,"△",IF(T15&gt;V15,"○","●")))</f>
      </c>
      <c r="T15" s="150"/>
      <c r="U15" s="149" t="s">
        <v>1</v>
      </c>
      <c r="V15" s="152"/>
      <c r="W15" s="151">
        <f>IF(X15="","",IF(X15=Z15,"△",IF(X15&gt;Z15,"○","●")))</f>
      </c>
      <c r="X15" s="150"/>
      <c r="Y15" s="149"/>
      <c r="Z15" s="152"/>
      <c r="AA15" s="151">
        <f>IF(AB15="","",IF(AB15=AD15,"△",IF(AB15&gt;AD15,"○","●")))</f>
      </c>
      <c r="AB15" s="150"/>
      <c r="AC15" s="149" t="s">
        <v>1</v>
      </c>
      <c r="AD15" s="152"/>
      <c r="AE15" s="151">
        <f>IF(AF15="","",IF(AF15=AH15,"△",IF(AF15&gt;AH15,"○","●")))</f>
      </c>
      <c r="AF15" s="150"/>
      <c r="AG15" s="149" t="s">
        <v>1</v>
      </c>
      <c r="AH15" s="148"/>
      <c r="AI15" s="147"/>
      <c r="AJ15" s="146"/>
      <c r="AK15" s="145"/>
      <c r="AL15" s="145"/>
      <c r="AM15" s="144"/>
      <c r="AN15" s="179"/>
      <c r="AO15" s="142"/>
    </row>
    <row r="16" spans="1:41" ht="41.25" customHeight="1">
      <c r="A16" s="115" t="s">
        <v>35</v>
      </c>
      <c r="B16" s="153"/>
      <c r="C16" s="139">
        <f>IF(D16="","",IF(D16=F16,"△",IF(D16&gt;F16,"○","●")))</f>
      </c>
      <c r="D16" s="138"/>
      <c r="E16" s="138" t="s">
        <v>1</v>
      </c>
      <c r="F16" s="140"/>
      <c r="G16" s="139">
        <f>IF(H16="","",IF(H16=J16,"△",IF(H16&gt;J16,"○","●")))</f>
      </c>
      <c r="H16" s="138"/>
      <c r="I16" s="138" t="s">
        <v>1</v>
      </c>
      <c r="J16" s="140"/>
      <c r="K16" s="139">
        <f>IF(L16="","",IF(L16=N16,"△",IF(L16&gt;N16,"○","●")))</f>
      </c>
      <c r="L16" s="138"/>
      <c r="M16" s="138" t="s">
        <v>1</v>
      </c>
      <c r="N16" s="140"/>
      <c r="O16" s="139">
        <f>IF(P16="","",IF(P16=R16,"△",IF(P16&gt;R16,"○","●")))</f>
      </c>
      <c r="P16" s="138"/>
      <c r="Q16" s="138" t="s">
        <v>1</v>
      </c>
      <c r="R16" s="140"/>
      <c r="S16" s="139" t="str">
        <f>IF(T16="","",IF(T16=V16,"△",IF(T16&gt;V16,"○","●")))</f>
        <v>○</v>
      </c>
      <c r="T16" s="138">
        <v>2</v>
      </c>
      <c r="U16" s="138" t="s">
        <v>1</v>
      </c>
      <c r="V16" s="140">
        <v>0</v>
      </c>
      <c r="W16" s="139" t="str">
        <f>IF(X16="","",IF(X16=Z16,"△",IF(X16&gt;Z16,"○","●")))</f>
        <v>○</v>
      </c>
      <c r="X16" s="138">
        <v>5</v>
      </c>
      <c r="Y16" s="138" t="s">
        <v>1</v>
      </c>
      <c r="Z16" s="140">
        <v>1</v>
      </c>
      <c r="AA16" s="139">
        <f>IF(AB16="","",IF(AB16=AD16,"△",IF(AB16&gt;AD16,"○","●")))</f>
      </c>
      <c r="AB16" s="138"/>
      <c r="AC16" s="138"/>
      <c r="AD16" s="140"/>
      <c r="AE16" s="139" t="str">
        <f>IF(AF16="","",IF(AF16=AH16,"△",IF(AF16&gt;AH16,"○","●")))</f>
        <v>○</v>
      </c>
      <c r="AF16" s="138">
        <v>4</v>
      </c>
      <c r="AG16" s="138" t="s">
        <v>1</v>
      </c>
      <c r="AH16" s="137">
        <v>0</v>
      </c>
      <c r="AI16" s="136">
        <f>COUNTIF(C16:AH17,"○")*3+COUNTIF(C16:AH17,"△")</f>
        <v>9</v>
      </c>
      <c r="AJ16" s="135">
        <f>D16+H16+L16+P16+T16+X16+AB16+AF16+D17+H17+L17+P17+T17+X17+AB17+AF17</f>
        <v>11</v>
      </c>
      <c r="AK16" s="134">
        <f>-(F16+J16+N16+R16+V16+Z16+AD16+AH16+F17+J17+N17+R17+V17+Z17+AD17+AH17)</f>
        <v>-1</v>
      </c>
      <c r="AL16" s="134">
        <f>AJ16+AK16</f>
        <v>10</v>
      </c>
      <c r="AM16" s="133"/>
      <c r="AN16" s="178"/>
      <c r="AO16" s="132"/>
    </row>
    <row r="17" spans="1:41" ht="41.25" customHeight="1">
      <c r="A17" s="115"/>
      <c r="B17" s="153"/>
      <c r="C17" s="151">
        <f>IF(D17="","",IF(D17=F17,"△",IF(D17&gt;F17,"○","●")))</f>
      </c>
      <c r="D17" s="150"/>
      <c r="E17" s="149" t="s">
        <v>1</v>
      </c>
      <c r="F17" s="152"/>
      <c r="G17" s="151">
        <f>IF(H17="","",IF(H17=J17,"△",IF(H17&gt;J17,"○","●")))</f>
      </c>
      <c r="H17" s="150"/>
      <c r="I17" s="149" t="s">
        <v>1</v>
      </c>
      <c r="J17" s="152"/>
      <c r="K17" s="151">
        <f>IF(L17="","",IF(L17=N17,"△",IF(L17&gt;N17,"○","●")))</f>
      </c>
      <c r="L17" s="150"/>
      <c r="M17" s="149" t="s">
        <v>1</v>
      </c>
      <c r="N17" s="152"/>
      <c r="O17" s="151">
        <f>IF(P17="","",IF(P17=R17,"△",IF(P17&gt;R17,"○","●")))</f>
      </c>
      <c r="P17" s="150"/>
      <c r="Q17" s="149" t="s">
        <v>1</v>
      </c>
      <c r="R17" s="152"/>
      <c r="S17" s="151">
        <f>IF(T17="","",IF(T17=V17,"△",IF(T17&gt;V17,"○","●")))</f>
      </c>
      <c r="T17" s="150"/>
      <c r="U17" s="149" t="s">
        <v>1</v>
      </c>
      <c r="V17" s="152"/>
      <c r="W17" s="151">
        <f>IF(X17="","",IF(X17=Z17,"△",IF(X17&gt;Z17,"○","●")))</f>
      </c>
      <c r="X17" s="150"/>
      <c r="Y17" s="149" t="s">
        <v>1</v>
      </c>
      <c r="Z17" s="152"/>
      <c r="AA17" s="151">
        <f>IF(AB17="","",IF(AB17=AD17,"△",IF(AB17&gt;AD17,"○","●")))</f>
      </c>
      <c r="AB17" s="150"/>
      <c r="AC17" s="149"/>
      <c r="AD17" s="152"/>
      <c r="AE17" s="151">
        <f>IF(AF17="","",IF(AF17=AH17,"△",IF(AF17&gt;AH17,"○","●")))</f>
      </c>
      <c r="AF17" s="150"/>
      <c r="AG17" s="149" t="s">
        <v>1</v>
      </c>
      <c r="AH17" s="148"/>
      <c r="AI17" s="147"/>
      <c r="AJ17" s="146"/>
      <c r="AK17" s="145"/>
      <c r="AL17" s="145"/>
      <c r="AM17" s="144"/>
      <c r="AN17" s="179"/>
      <c r="AO17" s="142"/>
    </row>
    <row r="18" spans="1:41" ht="41.25" customHeight="1">
      <c r="A18" s="111" t="s">
        <v>34</v>
      </c>
      <c r="B18" s="141"/>
      <c r="C18" s="139">
        <f>IF(D18="","",IF(D18=F18,"△",IF(D18&gt;F18,"○","●")))</f>
      </c>
      <c r="D18" s="138"/>
      <c r="E18" s="138" t="s">
        <v>1</v>
      </c>
      <c r="F18" s="140"/>
      <c r="G18" s="139" t="str">
        <f>IF(H18="","",IF(H18=J18,"△",IF(H18&gt;J18,"○","●")))</f>
        <v>○</v>
      </c>
      <c r="H18" s="138">
        <v>8</v>
      </c>
      <c r="I18" s="138" t="s">
        <v>1</v>
      </c>
      <c r="J18" s="140">
        <v>0</v>
      </c>
      <c r="K18" s="139">
        <f>IF(L18="","",IF(L18=N18,"△",IF(L18&gt;N18,"○","●")))</f>
      </c>
      <c r="L18" s="138"/>
      <c r="M18" s="138" t="s">
        <v>1</v>
      </c>
      <c r="N18" s="140"/>
      <c r="O18" s="139">
        <f>IF(P18="","",IF(P18=R18,"△",IF(P18&gt;R18,"○","●")))</f>
      </c>
      <c r="P18" s="138"/>
      <c r="Q18" s="138" t="s">
        <v>1</v>
      </c>
      <c r="R18" s="140"/>
      <c r="S18" s="139" t="str">
        <f>IF(T18="","",IF(T18=V18,"△",IF(T18&gt;V18,"○","●")))</f>
        <v>●</v>
      </c>
      <c r="T18" s="138">
        <v>2</v>
      </c>
      <c r="U18" s="138" t="s">
        <v>1</v>
      </c>
      <c r="V18" s="140">
        <v>3</v>
      </c>
      <c r="W18" s="139">
        <f>IF(X18="","",IF(X18=Z18,"△",IF(X18&gt;Z18,"○","●")))</f>
      </c>
      <c r="X18" s="138"/>
      <c r="Y18" s="138" t="s">
        <v>1</v>
      </c>
      <c r="Z18" s="140"/>
      <c r="AA18" s="139" t="str">
        <f>IF(AB18="","",IF(AB18=AD18,"△",IF(AB18&gt;AD18,"○","●")))</f>
        <v>●</v>
      </c>
      <c r="AB18" s="138">
        <v>0</v>
      </c>
      <c r="AC18" s="138" t="s">
        <v>1</v>
      </c>
      <c r="AD18" s="140">
        <v>4</v>
      </c>
      <c r="AE18" s="139">
        <f>IF(AF18="","",IF(AF18=AH18,"△",IF(AF18&gt;AH18,"○","●")))</f>
      </c>
      <c r="AF18" s="138"/>
      <c r="AG18" s="138"/>
      <c r="AH18" s="137"/>
      <c r="AI18" s="136">
        <f>COUNTIF(C18:AH19,"○")*3+COUNTIF(C18:AH19,"△")</f>
        <v>3</v>
      </c>
      <c r="AJ18" s="135">
        <f>D18+H18+L18+P18+T18+X18+AB18+AF18+D19+H19+L19+P19+T19+X19+AB19+AF19</f>
        <v>10</v>
      </c>
      <c r="AK18" s="134">
        <f>-(F18+J18+N18+R18+V18+Z18+AD18+AH18+F19+J19+N19+R19+V19+Z19+AD19+AH19)</f>
        <v>-7</v>
      </c>
      <c r="AL18" s="134">
        <f>AJ18+AK18</f>
        <v>3</v>
      </c>
      <c r="AM18" s="133"/>
      <c r="AN18" s="178"/>
      <c r="AO18" s="132"/>
    </row>
    <row r="19" spans="1:41" ht="41.25" customHeight="1" thickBot="1">
      <c r="A19" s="113"/>
      <c r="B19" s="131"/>
      <c r="C19" s="130">
        <f>IF(D19="","",IF(D19=F19,"△",IF(D19&gt;F19,"○","●")))</f>
      </c>
      <c r="D19" s="129"/>
      <c r="E19" s="128" t="s">
        <v>1</v>
      </c>
      <c r="F19" s="128"/>
      <c r="G19" s="130">
        <f>IF(H19="","",IF(H19=J19,"△",IF(H19&gt;J19,"○","●")))</f>
      </c>
      <c r="H19" s="129"/>
      <c r="I19" s="128" t="s">
        <v>1</v>
      </c>
      <c r="J19" s="128"/>
      <c r="K19" s="130">
        <f>IF(L19="","",IF(L19=N19,"△",IF(L19&gt;N19,"○","●")))</f>
      </c>
      <c r="L19" s="129"/>
      <c r="M19" s="128" t="s">
        <v>1</v>
      </c>
      <c r="N19" s="128"/>
      <c r="O19" s="130">
        <f>IF(P19="","",IF(P19=R19,"△",IF(P19&gt;R19,"○","●")))</f>
      </c>
      <c r="P19" s="129"/>
      <c r="Q19" s="128" t="s">
        <v>1</v>
      </c>
      <c r="R19" s="128"/>
      <c r="S19" s="130">
        <f>IF(T19="","",IF(T19=V19,"△",IF(T19&gt;V19,"○","●")))</f>
      </c>
      <c r="T19" s="129"/>
      <c r="U19" s="128" t="s">
        <v>1</v>
      </c>
      <c r="V19" s="128"/>
      <c r="W19" s="130">
        <f>IF(X19="","",IF(X19=Z19,"△",IF(X19&gt;Z19,"○","●")))</f>
      </c>
      <c r="X19" s="129"/>
      <c r="Y19" s="128" t="s">
        <v>1</v>
      </c>
      <c r="Z19" s="128"/>
      <c r="AA19" s="130">
        <f>IF(AB19="","",IF(AB19=AD19,"△",IF(AB19&gt;AD19,"○","●")))</f>
      </c>
      <c r="AB19" s="129"/>
      <c r="AC19" s="128" t="s">
        <v>1</v>
      </c>
      <c r="AD19" s="128"/>
      <c r="AE19" s="130">
        <f>IF(AF19="","",IF(AF19=AH19,"△",IF(AF19&gt;AH19,"○","●")))</f>
      </c>
      <c r="AF19" s="129"/>
      <c r="AG19" s="128"/>
      <c r="AH19" s="127"/>
      <c r="AI19" s="126"/>
      <c r="AJ19" s="125"/>
      <c r="AK19" s="124"/>
      <c r="AL19" s="124"/>
      <c r="AM19" s="123"/>
      <c r="AN19" s="177"/>
      <c r="AO19" s="122"/>
    </row>
    <row r="20" spans="1:41" ht="13.5" customHeight="1">
      <c r="A20" s="121"/>
      <c r="B20" s="121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21"/>
      <c r="AJ20" s="120"/>
      <c r="AK20" s="120"/>
      <c r="AL20" s="120"/>
      <c r="AM20" s="119"/>
      <c r="AN20" s="119"/>
      <c r="AO20" s="119"/>
    </row>
    <row r="21" spans="1:41" ht="13.5" customHeight="1">
      <c r="A21" s="121"/>
      <c r="B21" s="121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21"/>
      <c r="AJ21" s="120"/>
      <c r="AK21" s="120"/>
      <c r="AL21" s="120"/>
      <c r="AM21" s="119"/>
      <c r="AN21" s="119"/>
      <c r="AO21" s="119"/>
    </row>
  </sheetData>
  <sheetProtection/>
  <mergeCells count="72">
    <mergeCell ref="AI18:AI19"/>
    <mergeCell ref="AJ18:AJ19"/>
    <mergeCell ref="AK18:AK19"/>
    <mergeCell ref="AL18:AL19"/>
    <mergeCell ref="AM18:AM19"/>
    <mergeCell ref="AO18:AO19"/>
    <mergeCell ref="AI16:AI17"/>
    <mergeCell ref="AJ16:AJ17"/>
    <mergeCell ref="AK16:AK17"/>
    <mergeCell ref="AL16:AL17"/>
    <mergeCell ref="AM16:AM17"/>
    <mergeCell ref="AO16:AO17"/>
    <mergeCell ref="AI14:AI15"/>
    <mergeCell ref="AJ14:AJ15"/>
    <mergeCell ref="AK14:AK15"/>
    <mergeCell ref="AL14:AL15"/>
    <mergeCell ref="AM14:AM15"/>
    <mergeCell ref="AO14:AO15"/>
    <mergeCell ref="AI12:AI13"/>
    <mergeCell ref="AJ12:AJ13"/>
    <mergeCell ref="AK12:AK13"/>
    <mergeCell ref="AL12:AL13"/>
    <mergeCell ref="AM12:AM13"/>
    <mergeCell ref="AO12:AO13"/>
    <mergeCell ref="AI10:AI11"/>
    <mergeCell ref="AJ10:AJ11"/>
    <mergeCell ref="AK10:AK11"/>
    <mergeCell ref="AL10:AL11"/>
    <mergeCell ref="AM10:AM11"/>
    <mergeCell ref="AO10:AO11"/>
    <mergeCell ref="AI8:AI9"/>
    <mergeCell ref="AJ8:AJ9"/>
    <mergeCell ref="AK8:AK9"/>
    <mergeCell ref="AL8:AL9"/>
    <mergeCell ref="AM8:AM9"/>
    <mergeCell ref="AO8:AO9"/>
    <mergeCell ref="AI6:AI7"/>
    <mergeCell ref="AJ6:AJ7"/>
    <mergeCell ref="AK6:AK7"/>
    <mergeCell ref="AL6:AL7"/>
    <mergeCell ref="AM6:AM7"/>
    <mergeCell ref="AO6:AO7"/>
    <mergeCell ref="AI4:AI5"/>
    <mergeCell ref="AJ4:AJ5"/>
    <mergeCell ref="AK4:AK5"/>
    <mergeCell ref="AL4:AL5"/>
    <mergeCell ref="AM4:AM5"/>
    <mergeCell ref="AO4:AO5"/>
    <mergeCell ref="AJ2:AJ3"/>
    <mergeCell ref="AK2:AK3"/>
    <mergeCell ref="AL2:AL3"/>
    <mergeCell ref="AM2:AM3"/>
    <mergeCell ref="AN2:AN3"/>
    <mergeCell ref="AO2:AO3"/>
    <mergeCell ref="A1:AO1"/>
    <mergeCell ref="C2:F3"/>
    <mergeCell ref="G2:J3"/>
    <mergeCell ref="K2:N3"/>
    <mergeCell ref="O2:R3"/>
    <mergeCell ref="S2:V3"/>
    <mergeCell ref="W2:Z3"/>
    <mergeCell ref="AA2:AD3"/>
    <mergeCell ref="AE2:AH3"/>
    <mergeCell ref="AI2:AI3"/>
    <mergeCell ref="A6:B7"/>
    <mergeCell ref="A4:B5"/>
    <mergeCell ref="A18:B19"/>
    <mergeCell ref="A16:B17"/>
    <mergeCell ref="A14:B15"/>
    <mergeCell ref="A12:B13"/>
    <mergeCell ref="A10:B11"/>
    <mergeCell ref="A8:B9"/>
  </mergeCells>
  <printOptions/>
  <pageMargins left="0.7086614173228347" right="0.7086614173228347" top="0.34" bottom="0.4" header="0.31496062992125984" footer="0.31496062992125984"/>
  <pageSetup horizontalDpi="600" verticalDpi="600" orientation="landscape" paperSize="9" scale="6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9"/>
  <sheetViews>
    <sheetView zoomScalePageLayoutView="0" workbookViewId="0" topLeftCell="A1">
      <selection activeCell="A1" sqref="A1:AO19"/>
    </sheetView>
  </sheetViews>
  <sheetFormatPr defaultColWidth="9.140625" defaultRowHeight="15"/>
  <sheetData>
    <row r="1" spans="1:41" ht="42" thickBot="1">
      <c r="A1" s="105" t="s">
        <v>44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</row>
    <row r="2" spans="1:41" ht="12.75">
      <c r="A2" s="19"/>
      <c r="B2" s="18" t="s">
        <v>12</v>
      </c>
      <c r="C2" s="173" t="str">
        <f>A4</f>
        <v>フェンテ大野ＦＣ</v>
      </c>
      <c r="D2" s="172"/>
      <c r="E2" s="172"/>
      <c r="F2" s="174"/>
      <c r="G2" s="173" t="str">
        <f>A6</f>
        <v>三国中</v>
      </c>
      <c r="H2" s="172"/>
      <c r="I2" s="172"/>
      <c r="J2" s="172"/>
      <c r="K2" s="173" t="str">
        <f>A8</f>
        <v>中央中</v>
      </c>
      <c r="L2" s="172"/>
      <c r="M2" s="172"/>
      <c r="N2" s="172"/>
      <c r="O2" s="173" t="str">
        <f>A10</f>
        <v>敦賀ＦＣ</v>
      </c>
      <c r="P2" s="172"/>
      <c r="Q2" s="172"/>
      <c r="R2" s="172"/>
      <c r="S2" s="173" t="str">
        <f>A12</f>
        <v>春江中</v>
      </c>
      <c r="T2" s="172"/>
      <c r="U2" s="172"/>
      <c r="V2" s="172"/>
      <c r="W2" s="173" t="str">
        <f>A14</f>
        <v>森田中</v>
      </c>
      <c r="X2" s="172"/>
      <c r="Y2" s="172"/>
      <c r="Z2" s="172"/>
      <c r="AA2" s="173" t="str">
        <f>A16</f>
        <v>レインボー
若狭ＦＣⅡ</v>
      </c>
      <c r="AB2" s="172"/>
      <c r="AC2" s="172"/>
      <c r="AD2" s="172"/>
      <c r="AE2" s="173" t="str">
        <f>A18</f>
        <v>武生ＦＣⅡ</v>
      </c>
      <c r="AF2" s="172"/>
      <c r="AG2" s="172"/>
      <c r="AH2" s="171"/>
      <c r="AI2" s="170" t="s">
        <v>11</v>
      </c>
      <c r="AJ2" s="169" t="s">
        <v>0</v>
      </c>
      <c r="AK2" s="169" t="s">
        <v>10</v>
      </c>
      <c r="AL2" s="169" t="s">
        <v>9</v>
      </c>
      <c r="AM2" s="168" t="s">
        <v>8</v>
      </c>
      <c r="AN2" s="168" t="s">
        <v>7</v>
      </c>
      <c r="AO2" s="167" t="s">
        <v>6</v>
      </c>
    </row>
    <row r="3" spans="1:41" ht="12.75">
      <c r="A3" s="17" t="s">
        <v>5</v>
      </c>
      <c r="B3" s="166"/>
      <c r="C3" s="164"/>
      <c r="D3" s="163"/>
      <c r="E3" s="163"/>
      <c r="F3" s="165"/>
      <c r="G3" s="164"/>
      <c r="H3" s="163"/>
      <c r="I3" s="163"/>
      <c r="J3" s="163"/>
      <c r="K3" s="164"/>
      <c r="L3" s="163"/>
      <c r="M3" s="163"/>
      <c r="N3" s="163"/>
      <c r="O3" s="164"/>
      <c r="P3" s="163"/>
      <c r="Q3" s="163"/>
      <c r="R3" s="163"/>
      <c r="S3" s="164"/>
      <c r="T3" s="163"/>
      <c r="U3" s="163"/>
      <c r="V3" s="163"/>
      <c r="W3" s="164"/>
      <c r="X3" s="163"/>
      <c r="Y3" s="163"/>
      <c r="Z3" s="163"/>
      <c r="AA3" s="164"/>
      <c r="AB3" s="163"/>
      <c r="AC3" s="163"/>
      <c r="AD3" s="163"/>
      <c r="AE3" s="164"/>
      <c r="AF3" s="163"/>
      <c r="AG3" s="163"/>
      <c r="AH3" s="162"/>
      <c r="AI3" s="161"/>
      <c r="AJ3" s="160"/>
      <c r="AK3" s="160"/>
      <c r="AL3" s="160"/>
      <c r="AM3" s="159"/>
      <c r="AN3" s="158"/>
      <c r="AO3" s="157"/>
    </row>
    <row r="4" spans="1:41" ht="15.75">
      <c r="A4" s="111" t="s">
        <v>45</v>
      </c>
      <c r="B4" s="141"/>
      <c r="C4" s="180"/>
      <c r="D4" s="181"/>
      <c r="E4" s="181"/>
      <c r="F4" s="182"/>
      <c r="G4" s="180" t="s">
        <v>46</v>
      </c>
      <c r="H4" s="181">
        <v>9</v>
      </c>
      <c r="I4" s="181" t="s">
        <v>47</v>
      </c>
      <c r="J4" s="182">
        <v>0</v>
      </c>
      <c r="K4" s="180" t="s">
        <v>46</v>
      </c>
      <c r="L4" s="181">
        <v>3</v>
      </c>
      <c r="M4" s="181" t="s">
        <v>47</v>
      </c>
      <c r="N4" s="182">
        <v>1</v>
      </c>
      <c r="O4" s="180" t="s">
        <v>46</v>
      </c>
      <c r="P4" s="181">
        <v>1</v>
      </c>
      <c r="Q4" s="181" t="s">
        <v>47</v>
      </c>
      <c r="R4" s="182">
        <v>0</v>
      </c>
      <c r="S4" s="180" t="s">
        <v>46</v>
      </c>
      <c r="T4" s="181">
        <v>2</v>
      </c>
      <c r="U4" s="181" t="s">
        <v>47</v>
      </c>
      <c r="V4" s="182">
        <v>0</v>
      </c>
      <c r="W4" s="180" t="s">
        <v>46</v>
      </c>
      <c r="X4" s="181">
        <v>12</v>
      </c>
      <c r="Y4" s="181" t="s">
        <v>47</v>
      </c>
      <c r="Z4" s="182">
        <v>0</v>
      </c>
      <c r="AA4" s="180" t="s">
        <v>46</v>
      </c>
      <c r="AB4" s="181">
        <v>3</v>
      </c>
      <c r="AC4" s="181" t="s">
        <v>47</v>
      </c>
      <c r="AD4" s="182">
        <v>0</v>
      </c>
      <c r="AE4" s="180" t="s">
        <v>46</v>
      </c>
      <c r="AF4" s="181">
        <v>7</v>
      </c>
      <c r="AG4" s="181" t="s">
        <v>47</v>
      </c>
      <c r="AH4" s="182">
        <v>0</v>
      </c>
      <c r="AI4" s="136">
        <f>COUNTIF(C4:AH5,"○")*3+COUNTIF(C4:AH5,"△")</f>
        <v>21</v>
      </c>
      <c r="AJ4" s="135">
        <f>D4+H4+L4+P4+T4+X4+AB4+AF4+D5+H5+L5+P5+T5+X5+AB5+AF5</f>
        <v>37</v>
      </c>
      <c r="AK4" s="134">
        <f>-(F4+J4+N4+R4+V4+Z4+AD4+AH4+F5+J5+N5+R5+V5+Z5+AD5+AH5)</f>
        <v>-1</v>
      </c>
      <c r="AL4" s="134">
        <f>AJ4+AK4</f>
        <v>36</v>
      </c>
      <c r="AM4" s="133">
        <f>RANK(AI4,$AI$4:$AI$19,0)</f>
        <v>1</v>
      </c>
      <c r="AN4" s="183">
        <v>1</v>
      </c>
      <c r="AO4" s="132" t="s">
        <v>48</v>
      </c>
    </row>
    <row r="5" spans="1:41" ht="15.75">
      <c r="A5" s="115"/>
      <c r="B5" s="153"/>
      <c r="C5" s="184"/>
      <c r="D5" s="185"/>
      <c r="E5" s="186"/>
      <c r="F5" s="187"/>
      <c r="G5" s="188"/>
      <c r="H5" s="185"/>
      <c r="I5" s="186"/>
      <c r="J5" s="187"/>
      <c r="K5" s="188"/>
      <c r="L5" s="185"/>
      <c r="M5" s="186"/>
      <c r="N5" s="187"/>
      <c r="O5" s="188"/>
      <c r="P5" s="185"/>
      <c r="Q5" s="186"/>
      <c r="R5" s="187"/>
      <c r="S5" s="188"/>
      <c r="T5" s="185"/>
      <c r="U5" s="186"/>
      <c r="V5" s="187"/>
      <c r="W5" s="188"/>
      <c r="X5" s="185"/>
      <c r="Y5" s="186"/>
      <c r="Z5" s="187"/>
      <c r="AA5" s="188"/>
      <c r="AB5" s="185"/>
      <c r="AC5" s="186"/>
      <c r="AD5" s="187"/>
      <c r="AE5" s="188"/>
      <c r="AF5" s="185"/>
      <c r="AG5" s="186"/>
      <c r="AH5" s="189"/>
      <c r="AI5" s="147"/>
      <c r="AJ5" s="146"/>
      <c r="AK5" s="145"/>
      <c r="AL5" s="145"/>
      <c r="AM5" s="143"/>
      <c r="AN5" s="190"/>
      <c r="AO5" s="191"/>
    </row>
    <row r="6" spans="1:41" ht="15.75">
      <c r="A6" s="111" t="s">
        <v>49</v>
      </c>
      <c r="B6" s="141"/>
      <c r="C6" s="180" t="s">
        <v>50</v>
      </c>
      <c r="D6" s="181">
        <v>0</v>
      </c>
      <c r="E6" s="181" t="s">
        <v>47</v>
      </c>
      <c r="F6" s="182">
        <v>9</v>
      </c>
      <c r="G6" s="180"/>
      <c r="H6" s="181"/>
      <c r="I6" s="181"/>
      <c r="J6" s="182"/>
      <c r="K6" s="180" t="s">
        <v>50</v>
      </c>
      <c r="L6" s="181">
        <v>0</v>
      </c>
      <c r="M6" s="181" t="s">
        <v>47</v>
      </c>
      <c r="N6" s="182">
        <v>7</v>
      </c>
      <c r="O6" s="180" t="s">
        <v>50</v>
      </c>
      <c r="P6" s="181">
        <v>2</v>
      </c>
      <c r="Q6" s="181" t="s">
        <v>47</v>
      </c>
      <c r="R6" s="182">
        <v>3</v>
      </c>
      <c r="S6" s="180" t="s">
        <v>50</v>
      </c>
      <c r="T6" s="181">
        <v>0</v>
      </c>
      <c r="U6" s="181" t="s">
        <v>47</v>
      </c>
      <c r="V6" s="182">
        <v>5</v>
      </c>
      <c r="W6" s="180" t="s">
        <v>46</v>
      </c>
      <c r="X6" s="181">
        <v>5</v>
      </c>
      <c r="Y6" s="181" t="s">
        <v>47</v>
      </c>
      <c r="Z6" s="182">
        <v>1</v>
      </c>
      <c r="AA6" s="180" t="s">
        <v>51</v>
      </c>
      <c r="AB6" s="181">
        <v>0</v>
      </c>
      <c r="AC6" s="181" t="s">
        <v>47</v>
      </c>
      <c r="AD6" s="182">
        <v>0</v>
      </c>
      <c r="AE6" s="180" t="s">
        <v>50</v>
      </c>
      <c r="AF6" s="181">
        <v>0</v>
      </c>
      <c r="AG6" s="181" t="s">
        <v>47</v>
      </c>
      <c r="AH6" s="182">
        <v>7</v>
      </c>
      <c r="AI6" s="136">
        <f>COUNTIF(C6:AH7,"○")*3+COUNTIF(C6:AH7,"△")</f>
        <v>4</v>
      </c>
      <c r="AJ6" s="135">
        <f>D6+H6+L6+P6+T6+X6+AB6+AF6+D7+H7+L7+P7+T7+X7+AB7+AF7</f>
        <v>7</v>
      </c>
      <c r="AK6" s="134">
        <f>-(F6+J6+N6+R6+V6+Z6+AD6+AH6+F7+J7+N7+R7+V7+Z7+AD7+AH7)</f>
        <v>-32</v>
      </c>
      <c r="AL6" s="134">
        <f>AJ6+AK6</f>
        <v>-25</v>
      </c>
      <c r="AM6" s="133">
        <f>RANK(AI6,$AI$4:$AI$19,0)</f>
        <v>7</v>
      </c>
      <c r="AN6" s="183">
        <v>7</v>
      </c>
      <c r="AO6" s="132"/>
    </row>
    <row r="7" spans="1:41" ht="15.75">
      <c r="A7" s="117"/>
      <c r="B7" s="154"/>
      <c r="C7" s="184"/>
      <c r="D7" s="185"/>
      <c r="E7" s="186"/>
      <c r="F7" s="187"/>
      <c r="G7" s="188"/>
      <c r="H7" s="185"/>
      <c r="I7" s="186"/>
      <c r="J7" s="187"/>
      <c r="K7" s="188"/>
      <c r="L7" s="185"/>
      <c r="M7" s="186"/>
      <c r="N7" s="187"/>
      <c r="O7" s="188"/>
      <c r="P7" s="185"/>
      <c r="Q7" s="186"/>
      <c r="R7" s="187"/>
      <c r="S7" s="188"/>
      <c r="T7" s="185"/>
      <c r="U7" s="186"/>
      <c r="V7" s="187"/>
      <c r="W7" s="188"/>
      <c r="X7" s="185"/>
      <c r="Y7" s="186"/>
      <c r="Z7" s="187"/>
      <c r="AA7" s="188"/>
      <c r="AB7" s="185"/>
      <c r="AC7" s="186"/>
      <c r="AD7" s="187"/>
      <c r="AE7" s="188"/>
      <c r="AF7" s="185"/>
      <c r="AG7" s="186"/>
      <c r="AH7" s="189"/>
      <c r="AI7" s="147"/>
      <c r="AJ7" s="146"/>
      <c r="AK7" s="145"/>
      <c r="AL7" s="145"/>
      <c r="AM7" s="143"/>
      <c r="AN7" s="190"/>
      <c r="AO7" s="191"/>
    </row>
    <row r="8" spans="1:41" ht="15.75">
      <c r="A8" s="115" t="s">
        <v>52</v>
      </c>
      <c r="B8" s="153"/>
      <c r="C8" s="180" t="s">
        <v>50</v>
      </c>
      <c r="D8" s="181">
        <v>1</v>
      </c>
      <c r="E8" s="181" t="s">
        <v>47</v>
      </c>
      <c r="F8" s="182">
        <v>3</v>
      </c>
      <c r="G8" s="180" t="s">
        <v>46</v>
      </c>
      <c r="H8" s="181">
        <v>7</v>
      </c>
      <c r="I8" s="181" t="s">
        <v>47</v>
      </c>
      <c r="J8" s="182">
        <v>0</v>
      </c>
      <c r="K8" s="180"/>
      <c r="L8" s="181"/>
      <c r="M8" s="181"/>
      <c r="N8" s="182"/>
      <c r="O8" s="180" t="s">
        <v>50</v>
      </c>
      <c r="P8" s="181">
        <v>3</v>
      </c>
      <c r="Q8" s="181" t="s">
        <v>47</v>
      </c>
      <c r="R8" s="182">
        <v>5</v>
      </c>
      <c r="S8" s="180" t="s">
        <v>50</v>
      </c>
      <c r="T8" s="181">
        <v>1</v>
      </c>
      <c r="U8" s="181" t="s">
        <v>47</v>
      </c>
      <c r="V8" s="182">
        <v>5</v>
      </c>
      <c r="W8" s="180" t="s">
        <v>51</v>
      </c>
      <c r="X8" s="181">
        <v>4</v>
      </c>
      <c r="Y8" s="181" t="s">
        <v>47</v>
      </c>
      <c r="Z8" s="182">
        <v>4</v>
      </c>
      <c r="AA8" s="180" t="s">
        <v>50</v>
      </c>
      <c r="AB8" s="181">
        <v>0</v>
      </c>
      <c r="AC8" s="181" t="s">
        <v>47</v>
      </c>
      <c r="AD8" s="182">
        <v>1</v>
      </c>
      <c r="AE8" s="180" t="s">
        <v>46</v>
      </c>
      <c r="AF8" s="181">
        <v>6</v>
      </c>
      <c r="AG8" s="181" t="s">
        <v>47</v>
      </c>
      <c r="AH8" s="182">
        <v>3</v>
      </c>
      <c r="AI8" s="136">
        <f>COUNTIF(C8:AH9,"○")*3+COUNTIF(C8:AH9,"△")</f>
        <v>7</v>
      </c>
      <c r="AJ8" s="135">
        <f>D8+H8+L8+P8+T8+X8+AB8+AF8+D9+H9+L9+P9+T9+X9+AB9+AF9</f>
        <v>22</v>
      </c>
      <c r="AK8" s="134">
        <f>-(F8+J8+N8+R8+V8+Z8+AD8+AH8+F9+J9+N9+R9+V9+Z9+AD9+AH9)</f>
        <v>-21</v>
      </c>
      <c r="AL8" s="134">
        <f>AJ8+AK8</f>
        <v>1</v>
      </c>
      <c r="AM8" s="133">
        <f>RANK(AI8,$AI$4:$AI$19,0)</f>
        <v>5</v>
      </c>
      <c r="AN8" s="183">
        <v>6</v>
      </c>
      <c r="AO8" s="132" t="s">
        <v>53</v>
      </c>
    </row>
    <row r="9" spans="1:41" ht="15.75">
      <c r="A9" s="115"/>
      <c r="B9" s="153"/>
      <c r="C9" s="184"/>
      <c r="D9" s="185"/>
      <c r="E9" s="186"/>
      <c r="F9" s="187"/>
      <c r="G9" s="188"/>
      <c r="H9" s="185"/>
      <c r="I9" s="186"/>
      <c r="J9" s="187"/>
      <c r="K9" s="188"/>
      <c r="L9" s="185"/>
      <c r="M9" s="186"/>
      <c r="N9" s="187"/>
      <c r="O9" s="188"/>
      <c r="P9" s="185"/>
      <c r="Q9" s="186"/>
      <c r="R9" s="187"/>
      <c r="S9" s="188"/>
      <c r="T9" s="185"/>
      <c r="U9" s="186"/>
      <c r="V9" s="187"/>
      <c r="W9" s="188"/>
      <c r="X9" s="185"/>
      <c r="Y9" s="186"/>
      <c r="Z9" s="187"/>
      <c r="AA9" s="188"/>
      <c r="AB9" s="185"/>
      <c r="AC9" s="186"/>
      <c r="AD9" s="187"/>
      <c r="AE9" s="188"/>
      <c r="AF9" s="185"/>
      <c r="AG9" s="186"/>
      <c r="AH9" s="189"/>
      <c r="AI9" s="147"/>
      <c r="AJ9" s="146"/>
      <c r="AK9" s="145"/>
      <c r="AL9" s="145"/>
      <c r="AM9" s="144"/>
      <c r="AN9" s="192"/>
      <c r="AO9" s="142"/>
    </row>
    <row r="10" spans="1:41" ht="15.75">
      <c r="A10" s="111" t="s">
        <v>54</v>
      </c>
      <c r="B10" s="141"/>
      <c r="C10" s="180" t="s">
        <v>50</v>
      </c>
      <c r="D10" s="181">
        <v>0</v>
      </c>
      <c r="E10" s="181" t="s">
        <v>47</v>
      </c>
      <c r="F10" s="182">
        <v>1</v>
      </c>
      <c r="G10" s="180" t="s">
        <v>46</v>
      </c>
      <c r="H10" s="181">
        <v>3</v>
      </c>
      <c r="I10" s="181" t="s">
        <v>47</v>
      </c>
      <c r="J10" s="182">
        <v>2</v>
      </c>
      <c r="K10" s="180" t="s">
        <v>46</v>
      </c>
      <c r="L10" s="181">
        <v>5</v>
      </c>
      <c r="M10" s="181" t="s">
        <v>47</v>
      </c>
      <c r="N10" s="182">
        <v>3</v>
      </c>
      <c r="O10" s="180"/>
      <c r="P10" s="181"/>
      <c r="Q10" s="181"/>
      <c r="R10" s="182"/>
      <c r="S10" s="180" t="s">
        <v>51</v>
      </c>
      <c r="T10" s="181">
        <v>0</v>
      </c>
      <c r="U10" s="181" t="s">
        <v>47</v>
      </c>
      <c r="V10" s="182">
        <v>0</v>
      </c>
      <c r="W10" s="180" t="s">
        <v>46</v>
      </c>
      <c r="X10" s="181">
        <v>8</v>
      </c>
      <c r="Y10" s="181" t="s">
        <v>47</v>
      </c>
      <c r="Z10" s="182">
        <v>0</v>
      </c>
      <c r="AA10" s="180" t="s">
        <v>46</v>
      </c>
      <c r="AB10" s="181">
        <v>3</v>
      </c>
      <c r="AC10" s="181" t="s">
        <v>47</v>
      </c>
      <c r="AD10" s="182">
        <v>0</v>
      </c>
      <c r="AE10" s="180" t="s">
        <v>51</v>
      </c>
      <c r="AF10" s="181">
        <v>2</v>
      </c>
      <c r="AG10" s="181" t="s">
        <v>47</v>
      </c>
      <c r="AH10" s="182">
        <v>2</v>
      </c>
      <c r="AI10" s="136">
        <f>COUNTIF(C10:AH11,"○")*3+COUNTIF(C10:AH11,"△")</f>
        <v>14</v>
      </c>
      <c r="AJ10" s="135">
        <f>D10+H10+L10+P10+T10+X10+AB10+AF10+D11+H11+L11+P11+T11+X11+AB11+AF11</f>
        <v>21</v>
      </c>
      <c r="AK10" s="134">
        <f>-(F10+J10+N10+R10+V10+Z10+AD10+AH10+F11+J11+N11+R11+V11+Z11+AD11+AH11)</f>
        <v>-8</v>
      </c>
      <c r="AL10" s="134">
        <f>AJ10+AK10</f>
        <v>13</v>
      </c>
      <c r="AM10" s="133">
        <f>RANK(AI10,$AI$4:$AI$19,0)</f>
        <v>2</v>
      </c>
      <c r="AN10" s="183">
        <v>3</v>
      </c>
      <c r="AO10" s="132" t="s">
        <v>55</v>
      </c>
    </row>
    <row r="11" spans="1:41" ht="15.75">
      <c r="A11" s="117"/>
      <c r="B11" s="154"/>
      <c r="C11" s="184"/>
      <c r="D11" s="185"/>
      <c r="E11" s="186"/>
      <c r="F11" s="187"/>
      <c r="G11" s="188"/>
      <c r="H11" s="185"/>
      <c r="I11" s="186"/>
      <c r="J11" s="187"/>
      <c r="K11" s="188"/>
      <c r="L11" s="185"/>
      <c r="M11" s="186"/>
      <c r="N11" s="187"/>
      <c r="O11" s="188"/>
      <c r="P11" s="185"/>
      <c r="Q11" s="186"/>
      <c r="R11" s="187"/>
      <c r="S11" s="188"/>
      <c r="T11" s="185"/>
      <c r="U11" s="186"/>
      <c r="V11" s="187"/>
      <c r="W11" s="188"/>
      <c r="X11" s="185"/>
      <c r="Y11" s="186"/>
      <c r="Z11" s="187"/>
      <c r="AA11" s="188"/>
      <c r="AB11" s="185"/>
      <c r="AC11" s="186"/>
      <c r="AD11" s="187"/>
      <c r="AE11" s="188"/>
      <c r="AF11" s="185"/>
      <c r="AG11" s="186"/>
      <c r="AH11" s="189"/>
      <c r="AI11" s="147"/>
      <c r="AJ11" s="146"/>
      <c r="AK11" s="145"/>
      <c r="AL11" s="145"/>
      <c r="AM11" s="144"/>
      <c r="AN11" s="192"/>
      <c r="AO11" s="142"/>
    </row>
    <row r="12" spans="1:41" ht="15.75">
      <c r="A12" s="115" t="s">
        <v>56</v>
      </c>
      <c r="B12" s="153"/>
      <c r="C12" s="180" t="s">
        <v>50</v>
      </c>
      <c r="D12" s="181">
        <v>0</v>
      </c>
      <c r="E12" s="181" t="s">
        <v>47</v>
      </c>
      <c r="F12" s="182">
        <v>2</v>
      </c>
      <c r="G12" s="180" t="s">
        <v>46</v>
      </c>
      <c r="H12" s="181">
        <v>5</v>
      </c>
      <c r="I12" s="181" t="s">
        <v>47</v>
      </c>
      <c r="J12" s="182">
        <v>0</v>
      </c>
      <c r="K12" s="180" t="s">
        <v>46</v>
      </c>
      <c r="L12" s="181">
        <v>5</v>
      </c>
      <c r="M12" s="181" t="s">
        <v>47</v>
      </c>
      <c r="N12" s="182">
        <v>1</v>
      </c>
      <c r="O12" s="180" t="s">
        <v>51</v>
      </c>
      <c r="P12" s="181">
        <v>0</v>
      </c>
      <c r="Q12" s="181" t="s">
        <v>47</v>
      </c>
      <c r="R12" s="182">
        <v>0</v>
      </c>
      <c r="S12" s="180"/>
      <c r="T12" s="181"/>
      <c r="U12" s="181"/>
      <c r="V12" s="182"/>
      <c r="W12" s="180" t="s">
        <v>46</v>
      </c>
      <c r="X12" s="181">
        <v>12</v>
      </c>
      <c r="Y12" s="181" t="s">
        <v>47</v>
      </c>
      <c r="Z12" s="182">
        <v>0</v>
      </c>
      <c r="AA12" s="180" t="s">
        <v>46</v>
      </c>
      <c r="AB12" s="181">
        <v>2</v>
      </c>
      <c r="AC12" s="181" t="s">
        <v>47</v>
      </c>
      <c r="AD12" s="182">
        <v>1</v>
      </c>
      <c r="AE12" s="180" t="s">
        <v>51</v>
      </c>
      <c r="AF12" s="181">
        <v>0</v>
      </c>
      <c r="AG12" s="181" t="s">
        <v>47</v>
      </c>
      <c r="AH12" s="182">
        <v>0</v>
      </c>
      <c r="AI12" s="136">
        <f>COUNTIF(C12:AH13,"○")*3+COUNTIF(C12:AH13,"△")</f>
        <v>14</v>
      </c>
      <c r="AJ12" s="135">
        <f>D12+H12+L12+P12+T12+X12+AB12+AF12+D13+H13+L13+P13+T13+X13+AB13+AF13</f>
        <v>24</v>
      </c>
      <c r="AK12" s="134">
        <f>-(F12+J12+N12+R12+V12+Z12+AD12+AH12+F13+J13+N13+R13+V13+Z13+AD13+AH13)</f>
        <v>-4</v>
      </c>
      <c r="AL12" s="134">
        <f>AJ12+AK12</f>
        <v>20</v>
      </c>
      <c r="AM12" s="133">
        <f>RANK(AI12,$AI$4:$AI$19,0)</f>
        <v>2</v>
      </c>
      <c r="AN12" s="183">
        <v>2</v>
      </c>
      <c r="AO12" s="193"/>
    </row>
    <row r="13" spans="1:41" ht="15.75">
      <c r="A13" s="115"/>
      <c r="B13" s="153"/>
      <c r="C13" s="194"/>
      <c r="D13" s="195"/>
      <c r="E13" s="187"/>
      <c r="F13" s="187"/>
      <c r="G13" s="194"/>
      <c r="H13" s="195"/>
      <c r="I13" s="187"/>
      <c r="J13" s="187"/>
      <c r="K13" s="194"/>
      <c r="L13" s="195"/>
      <c r="M13" s="187"/>
      <c r="N13" s="187"/>
      <c r="O13" s="194"/>
      <c r="P13" s="195"/>
      <c r="Q13" s="187"/>
      <c r="R13" s="187"/>
      <c r="S13" s="194"/>
      <c r="T13" s="195"/>
      <c r="U13" s="187"/>
      <c r="V13" s="187"/>
      <c r="W13" s="194"/>
      <c r="X13" s="195"/>
      <c r="Y13" s="187"/>
      <c r="Z13" s="187"/>
      <c r="AA13" s="194"/>
      <c r="AB13" s="195"/>
      <c r="AC13" s="187"/>
      <c r="AD13" s="187"/>
      <c r="AE13" s="194"/>
      <c r="AF13" s="195"/>
      <c r="AG13" s="187"/>
      <c r="AH13" s="189"/>
      <c r="AI13" s="147"/>
      <c r="AJ13" s="146"/>
      <c r="AK13" s="145"/>
      <c r="AL13" s="145"/>
      <c r="AM13" s="144"/>
      <c r="AN13" s="192"/>
      <c r="AO13" s="142"/>
    </row>
    <row r="14" spans="1:41" ht="15.75">
      <c r="A14" s="111" t="s">
        <v>57</v>
      </c>
      <c r="B14" s="141"/>
      <c r="C14" s="180" t="s">
        <v>50</v>
      </c>
      <c r="D14" s="181">
        <v>0</v>
      </c>
      <c r="E14" s="181" t="s">
        <v>47</v>
      </c>
      <c r="F14" s="182">
        <v>12</v>
      </c>
      <c r="G14" s="180" t="s">
        <v>50</v>
      </c>
      <c r="H14" s="181">
        <v>1</v>
      </c>
      <c r="I14" s="181" t="s">
        <v>47</v>
      </c>
      <c r="J14" s="182">
        <v>5</v>
      </c>
      <c r="K14" s="180" t="s">
        <v>51</v>
      </c>
      <c r="L14" s="181">
        <v>4</v>
      </c>
      <c r="M14" s="181" t="s">
        <v>47</v>
      </c>
      <c r="N14" s="182">
        <v>4</v>
      </c>
      <c r="O14" s="180" t="s">
        <v>50</v>
      </c>
      <c r="P14" s="181">
        <v>0</v>
      </c>
      <c r="Q14" s="181" t="s">
        <v>47</v>
      </c>
      <c r="R14" s="182">
        <v>8</v>
      </c>
      <c r="S14" s="180" t="s">
        <v>50</v>
      </c>
      <c r="T14" s="181">
        <v>0</v>
      </c>
      <c r="U14" s="181" t="s">
        <v>47</v>
      </c>
      <c r="V14" s="182">
        <v>12</v>
      </c>
      <c r="W14" s="180"/>
      <c r="X14" s="181"/>
      <c r="Y14" s="181"/>
      <c r="Z14" s="182"/>
      <c r="AA14" s="180" t="s">
        <v>50</v>
      </c>
      <c r="AB14" s="181">
        <v>1</v>
      </c>
      <c r="AC14" s="181" t="s">
        <v>47</v>
      </c>
      <c r="AD14" s="182">
        <v>6</v>
      </c>
      <c r="AE14" s="180" t="s">
        <v>50</v>
      </c>
      <c r="AF14" s="181">
        <v>0</v>
      </c>
      <c r="AG14" s="181" t="s">
        <v>47</v>
      </c>
      <c r="AH14" s="196">
        <v>6</v>
      </c>
      <c r="AI14" s="136">
        <f>COUNTIF(C14:AH15,"○")*3+COUNTIF(C14:AH15,"△")</f>
        <v>1</v>
      </c>
      <c r="AJ14" s="135">
        <f>D14+H14+L14+P14+T14+X14+AB14+AF14+D15+H15+L15+P15+T15+X15+AB15+AF15</f>
        <v>6</v>
      </c>
      <c r="AK14" s="134">
        <f>-(F14+J14+N14+R14+V14+Z14+AD14+AH14+F15+J15+N15+R15+V15+Z15+AD15+AH15)</f>
        <v>-53</v>
      </c>
      <c r="AL14" s="134">
        <f>AJ14+AK14</f>
        <v>-47</v>
      </c>
      <c r="AM14" s="133">
        <f>RANK(AI14,$AI$4:$AI$19,0)</f>
        <v>8</v>
      </c>
      <c r="AN14" s="183">
        <v>8</v>
      </c>
      <c r="AO14" s="132"/>
    </row>
    <row r="15" spans="1:41" ht="15.75">
      <c r="A15" s="117"/>
      <c r="B15" s="154"/>
      <c r="C15" s="184"/>
      <c r="D15" s="185"/>
      <c r="E15" s="186"/>
      <c r="F15" s="186"/>
      <c r="G15" s="184"/>
      <c r="H15" s="185"/>
      <c r="I15" s="186"/>
      <c r="J15" s="186"/>
      <c r="K15" s="184"/>
      <c r="L15" s="185"/>
      <c r="M15" s="186"/>
      <c r="N15" s="186"/>
      <c r="O15" s="184"/>
      <c r="P15" s="185"/>
      <c r="Q15" s="186"/>
      <c r="R15" s="186"/>
      <c r="S15" s="184"/>
      <c r="T15" s="185"/>
      <c r="U15" s="186"/>
      <c r="V15" s="186"/>
      <c r="W15" s="184"/>
      <c r="X15" s="185"/>
      <c r="Y15" s="186"/>
      <c r="Z15" s="186"/>
      <c r="AA15" s="184"/>
      <c r="AB15" s="185"/>
      <c r="AC15" s="186"/>
      <c r="AD15" s="186"/>
      <c r="AE15" s="184"/>
      <c r="AF15" s="185"/>
      <c r="AG15" s="186"/>
      <c r="AH15" s="197"/>
      <c r="AI15" s="147"/>
      <c r="AJ15" s="146"/>
      <c r="AK15" s="145"/>
      <c r="AL15" s="145"/>
      <c r="AM15" s="144"/>
      <c r="AN15" s="192"/>
      <c r="AO15" s="142"/>
    </row>
    <row r="16" spans="1:41" ht="15.75">
      <c r="A16" s="198" t="s">
        <v>58</v>
      </c>
      <c r="B16" s="141"/>
      <c r="C16" s="180" t="s">
        <v>50</v>
      </c>
      <c r="D16" s="181">
        <v>0</v>
      </c>
      <c r="E16" s="181" t="s">
        <v>47</v>
      </c>
      <c r="F16" s="182">
        <v>3</v>
      </c>
      <c r="G16" s="180" t="s">
        <v>51</v>
      </c>
      <c r="H16" s="181">
        <v>0</v>
      </c>
      <c r="I16" s="181" t="s">
        <v>47</v>
      </c>
      <c r="J16" s="182">
        <v>0</v>
      </c>
      <c r="K16" s="180" t="s">
        <v>46</v>
      </c>
      <c r="L16" s="181">
        <v>1</v>
      </c>
      <c r="M16" s="181" t="s">
        <v>47</v>
      </c>
      <c r="N16" s="182">
        <v>0</v>
      </c>
      <c r="O16" s="180" t="s">
        <v>50</v>
      </c>
      <c r="P16" s="181">
        <v>0</v>
      </c>
      <c r="Q16" s="181" t="s">
        <v>47</v>
      </c>
      <c r="R16" s="182">
        <v>3</v>
      </c>
      <c r="S16" s="180" t="s">
        <v>50</v>
      </c>
      <c r="T16" s="181">
        <v>1</v>
      </c>
      <c r="U16" s="181" t="s">
        <v>47</v>
      </c>
      <c r="V16" s="182">
        <v>2</v>
      </c>
      <c r="W16" s="180" t="s">
        <v>46</v>
      </c>
      <c r="X16" s="181">
        <v>6</v>
      </c>
      <c r="Y16" s="181" t="s">
        <v>47</v>
      </c>
      <c r="Z16" s="182">
        <v>1</v>
      </c>
      <c r="AA16" s="180"/>
      <c r="AB16" s="181"/>
      <c r="AC16" s="181"/>
      <c r="AD16" s="182"/>
      <c r="AE16" s="180" t="s">
        <v>50</v>
      </c>
      <c r="AF16" s="181">
        <v>0</v>
      </c>
      <c r="AG16" s="181" t="s">
        <v>47</v>
      </c>
      <c r="AH16" s="182">
        <v>3</v>
      </c>
      <c r="AI16" s="136">
        <f>COUNTIF(C16:AH17,"○")*3+COUNTIF(C16:AH17,"△")</f>
        <v>7</v>
      </c>
      <c r="AJ16" s="135">
        <f>D16+H16+L16+P16+T16+X16+AB16+AF16+D17+H17+L17+P17+T17+X17+AB17+AF17</f>
        <v>8</v>
      </c>
      <c r="AK16" s="134">
        <f>-(F16+J16+N16+R16+V16+Z16+AD16+AH16+F17+J17+N17+R17+V17+Z17+AD17+AH17)</f>
        <v>-12</v>
      </c>
      <c r="AL16" s="134">
        <f>AJ16+AK16</f>
        <v>-4</v>
      </c>
      <c r="AM16" s="133">
        <f>RANK(AI16,$AI$4:$AI$19,0)</f>
        <v>5</v>
      </c>
      <c r="AN16" s="183">
        <v>5</v>
      </c>
      <c r="AO16" s="132"/>
    </row>
    <row r="17" spans="1:41" ht="15.75">
      <c r="A17" s="117"/>
      <c r="B17" s="154"/>
      <c r="C17" s="184"/>
      <c r="D17" s="185"/>
      <c r="E17" s="186"/>
      <c r="F17" s="187"/>
      <c r="G17" s="188"/>
      <c r="H17" s="185"/>
      <c r="I17" s="186"/>
      <c r="J17" s="187"/>
      <c r="K17" s="188"/>
      <c r="L17" s="185"/>
      <c r="M17" s="186"/>
      <c r="N17" s="187"/>
      <c r="O17" s="188"/>
      <c r="P17" s="185"/>
      <c r="Q17" s="186"/>
      <c r="R17" s="187"/>
      <c r="S17" s="188"/>
      <c r="T17" s="185"/>
      <c r="U17" s="186"/>
      <c r="V17" s="187"/>
      <c r="W17" s="188"/>
      <c r="X17" s="185"/>
      <c r="Y17" s="186"/>
      <c r="Z17" s="187"/>
      <c r="AA17" s="188"/>
      <c r="AB17" s="185"/>
      <c r="AC17" s="186"/>
      <c r="AD17" s="187"/>
      <c r="AE17" s="188"/>
      <c r="AF17" s="185"/>
      <c r="AG17" s="186"/>
      <c r="AH17" s="189"/>
      <c r="AI17" s="147"/>
      <c r="AJ17" s="146"/>
      <c r="AK17" s="145"/>
      <c r="AL17" s="145"/>
      <c r="AM17" s="144"/>
      <c r="AN17" s="192"/>
      <c r="AO17" s="142"/>
    </row>
    <row r="18" spans="1:41" ht="15.75">
      <c r="A18" s="111" t="s">
        <v>59</v>
      </c>
      <c r="B18" s="141"/>
      <c r="C18" s="180" t="s">
        <v>50</v>
      </c>
      <c r="D18" s="181">
        <v>0</v>
      </c>
      <c r="E18" s="181" t="s">
        <v>47</v>
      </c>
      <c r="F18" s="182">
        <v>7</v>
      </c>
      <c r="G18" s="180" t="s">
        <v>46</v>
      </c>
      <c r="H18" s="181">
        <v>7</v>
      </c>
      <c r="I18" s="181" t="s">
        <v>47</v>
      </c>
      <c r="J18" s="182">
        <v>0</v>
      </c>
      <c r="K18" s="180" t="s">
        <v>50</v>
      </c>
      <c r="L18" s="181">
        <v>3</v>
      </c>
      <c r="M18" s="181" t="s">
        <v>47</v>
      </c>
      <c r="N18" s="182">
        <v>6</v>
      </c>
      <c r="O18" s="180" t="s">
        <v>51</v>
      </c>
      <c r="P18" s="181">
        <v>2</v>
      </c>
      <c r="Q18" s="181" t="s">
        <v>47</v>
      </c>
      <c r="R18" s="182">
        <v>2</v>
      </c>
      <c r="S18" s="180" t="s">
        <v>51</v>
      </c>
      <c r="T18" s="181">
        <v>0</v>
      </c>
      <c r="U18" s="181" t="s">
        <v>47</v>
      </c>
      <c r="V18" s="182">
        <v>0</v>
      </c>
      <c r="W18" s="180" t="s">
        <v>46</v>
      </c>
      <c r="X18" s="181">
        <v>6</v>
      </c>
      <c r="Y18" s="181" t="s">
        <v>47</v>
      </c>
      <c r="Z18" s="182">
        <v>0</v>
      </c>
      <c r="AA18" s="180" t="s">
        <v>46</v>
      </c>
      <c r="AB18" s="181">
        <v>3</v>
      </c>
      <c r="AC18" s="181" t="s">
        <v>47</v>
      </c>
      <c r="AD18" s="182">
        <v>0</v>
      </c>
      <c r="AE18" s="180"/>
      <c r="AF18" s="181"/>
      <c r="AG18" s="181"/>
      <c r="AH18" s="182"/>
      <c r="AI18" s="136">
        <f>COUNTIF(C18:AH19,"○")*3+COUNTIF(C18:AH19,"△")</f>
        <v>11</v>
      </c>
      <c r="AJ18" s="135">
        <f>D18+H18+L18+P18+T18+X18+AB18+AF18+D19+H19+L19+P19+T19+X19+AB19+AF19</f>
        <v>21</v>
      </c>
      <c r="AK18" s="134">
        <f>-(F18+J18+N18+R18+V18+Z18+AD18+AH18+F19+J19+N19+R19+V19+Z19+AD19+AH19)</f>
        <v>-15</v>
      </c>
      <c r="AL18" s="134">
        <f>AJ18+AK18</f>
        <v>6</v>
      </c>
      <c r="AM18" s="133">
        <f>RANK(AI18,$AI$4:$AI$19,0)</f>
        <v>4</v>
      </c>
      <c r="AN18" s="183">
        <v>4</v>
      </c>
      <c r="AO18" s="132" t="s">
        <v>60</v>
      </c>
    </row>
    <row r="19" spans="1:41" ht="16.5" thickBot="1">
      <c r="A19" s="113"/>
      <c r="B19" s="131"/>
      <c r="C19" s="184"/>
      <c r="D19" s="185"/>
      <c r="E19" s="186"/>
      <c r="F19" s="187"/>
      <c r="G19" s="188"/>
      <c r="H19" s="185"/>
      <c r="I19" s="186"/>
      <c r="J19" s="187"/>
      <c r="K19" s="188"/>
      <c r="L19" s="185"/>
      <c r="M19" s="186"/>
      <c r="N19" s="187"/>
      <c r="O19" s="188"/>
      <c r="P19" s="185"/>
      <c r="Q19" s="186"/>
      <c r="R19" s="187"/>
      <c r="S19" s="188"/>
      <c r="T19" s="185"/>
      <c r="U19" s="186"/>
      <c r="V19" s="187"/>
      <c r="W19" s="188"/>
      <c r="X19" s="185"/>
      <c r="Y19" s="186"/>
      <c r="Z19" s="187"/>
      <c r="AA19" s="188"/>
      <c r="AB19" s="185"/>
      <c r="AC19" s="186"/>
      <c r="AD19" s="187"/>
      <c r="AE19" s="188"/>
      <c r="AF19" s="185"/>
      <c r="AG19" s="186"/>
      <c r="AH19" s="189"/>
      <c r="AI19" s="126"/>
      <c r="AJ19" s="125"/>
      <c r="AK19" s="124"/>
      <c r="AL19" s="124"/>
      <c r="AM19" s="123"/>
      <c r="AN19" s="199"/>
      <c r="AO19" s="122"/>
    </row>
  </sheetData>
  <sheetProtection/>
  <mergeCells count="80">
    <mergeCell ref="AN16:AN17"/>
    <mergeCell ref="AO16:AO17"/>
    <mergeCell ref="A18:B19"/>
    <mergeCell ref="AI18:AI19"/>
    <mergeCell ref="AJ18:AJ19"/>
    <mergeCell ref="AK18:AK19"/>
    <mergeCell ref="AL18:AL19"/>
    <mergeCell ref="AM18:AM19"/>
    <mergeCell ref="AN18:AN19"/>
    <mergeCell ref="AO18:AO19"/>
    <mergeCell ref="A16:B17"/>
    <mergeCell ref="AI16:AI17"/>
    <mergeCell ref="AJ16:AJ17"/>
    <mergeCell ref="AK16:AK17"/>
    <mergeCell ref="AL16:AL17"/>
    <mergeCell ref="AM16:AM17"/>
    <mergeCell ref="AN12:AN13"/>
    <mergeCell ref="AO12:AO13"/>
    <mergeCell ref="A14:B15"/>
    <mergeCell ref="AI14:AI15"/>
    <mergeCell ref="AJ14:AJ15"/>
    <mergeCell ref="AK14:AK15"/>
    <mergeCell ref="AL14:AL15"/>
    <mergeCell ref="AM14:AM15"/>
    <mergeCell ref="AN14:AN15"/>
    <mergeCell ref="AO14:AO15"/>
    <mergeCell ref="A12:B13"/>
    <mergeCell ref="AI12:AI13"/>
    <mergeCell ref="AJ12:AJ13"/>
    <mergeCell ref="AK12:AK13"/>
    <mergeCell ref="AL12:AL13"/>
    <mergeCell ref="AM12:AM13"/>
    <mergeCell ref="AN8:AN9"/>
    <mergeCell ref="AO8:AO9"/>
    <mergeCell ref="A10:B11"/>
    <mergeCell ref="AI10:AI11"/>
    <mergeCell ref="AJ10:AJ11"/>
    <mergeCell ref="AK10:AK11"/>
    <mergeCell ref="AL10:AL11"/>
    <mergeCell ref="AM10:AM11"/>
    <mergeCell ref="AN10:AN11"/>
    <mergeCell ref="AO10:AO11"/>
    <mergeCell ref="A8:B9"/>
    <mergeCell ref="AI8:AI9"/>
    <mergeCell ref="AJ8:AJ9"/>
    <mergeCell ref="AK8:AK9"/>
    <mergeCell ref="AL8:AL9"/>
    <mergeCell ref="AM8:AM9"/>
    <mergeCell ref="AN4:AN5"/>
    <mergeCell ref="AO4:AO5"/>
    <mergeCell ref="A6:B7"/>
    <mergeCell ref="AI6:AI7"/>
    <mergeCell ref="AJ6:AJ7"/>
    <mergeCell ref="AK6:AK7"/>
    <mergeCell ref="AL6:AL7"/>
    <mergeCell ref="AM6:AM7"/>
    <mergeCell ref="AN6:AN7"/>
    <mergeCell ref="AO6:AO7"/>
    <mergeCell ref="A4:B5"/>
    <mergeCell ref="AI4:AI5"/>
    <mergeCell ref="AJ4:AJ5"/>
    <mergeCell ref="AK4:AK5"/>
    <mergeCell ref="AL4:AL5"/>
    <mergeCell ref="AM4:AM5"/>
    <mergeCell ref="AJ2:AJ3"/>
    <mergeCell ref="AK2:AK3"/>
    <mergeCell ref="AL2:AL3"/>
    <mergeCell ref="AM2:AM3"/>
    <mergeCell ref="AN2:AN3"/>
    <mergeCell ref="AO2:AO3"/>
    <mergeCell ref="A1:AO1"/>
    <mergeCell ref="C2:F3"/>
    <mergeCell ref="G2:J3"/>
    <mergeCell ref="K2:N3"/>
    <mergeCell ref="O2:R3"/>
    <mergeCell ref="S2:V3"/>
    <mergeCell ref="W2:Z3"/>
    <mergeCell ref="AA2:AD3"/>
    <mergeCell ref="AE2:AH3"/>
    <mergeCell ref="AI2:AI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1"/>
  <sheetViews>
    <sheetView zoomScalePageLayoutView="0" workbookViewId="0" topLeftCell="A1">
      <selection activeCell="A1" sqref="A1:AO21"/>
    </sheetView>
  </sheetViews>
  <sheetFormatPr defaultColWidth="9.140625" defaultRowHeight="15"/>
  <sheetData>
    <row r="1" spans="1:41" ht="42" thickBot="1">
      <c r="A1" s="105" t="s">
        <v>44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</row>
    <row r="2" spans="1:41" ht="12.75">
      <c r="A2" s="19"/>
      <c r="B2" s="18" t="s">
        <v>12</v>
      </c>
      <c r="C2" s="173" t="str">
        <f>A4</f>
        <v>フェンテ大野ＦＣ</v>
      </c>
      <c r="D2" s="172"/>
      <c r="E2" s="172"/>
      <c r="F2" s="174"/>
      <c r="G2" s="173" t="str">
        <f>A6</f>
        <v>三国中</v>
      </c>
      <c r="H2" s="172"/>
      <c r="I2" s="172"/>
      <c r="J2" s="172"/>
      <c r="K2" s="173" t="str">
        <f>A8</f>
        <v>中央中</v>
      </c>
      <c r="L2" s="172"/>
      <c r="M2" s="172"/>
      <c r="N2" s="172"/>
      <c r="O2" s="173" t="str">
        <f>A10</f>
        <v>敦賀ＦＣ</v>
      </c>
      <c r="P2" s="172"/>
      <c r="Q2" s="172"/>
      <c r="R2" s="172"/>
      <c r="S2" s="173" t="str">
        <f>A12</f>
        <v>春江中</v>
      </c>
      <c r="T2" s="172"/>
      <c r="U2" s="172"/>
      <c r="V2" s="172"/>
      <c r="W2" s="173" t="str">
        <f>A14</f>
        <v>森田中</v>
      </c>
      <c r="X2" s="172"/>
      <c r="Y2" s="172"/>
      <c r="Z2" s="172"/>
      <c r="AA2" s="173" t="str">
        <f>A16</f>
        <v>レインボー
若狭ＦＣⅡ</v>
      </c>
      <c r="AB2" s="172"/>
      <c r="AC2" s="172"/>
      <c r="AD2" s="172"/>
      <c r="AE2" s="173" t="str">
        <f>A18</f>
        <v>武生ＦＣⅡ</v>
      </c>
      <c r="AF2" s="172"/>
      <c r="AG2" s="172"/>
      <c r="AH2" s="171"/>
      <c r="AI2" s="170" t="s">
        <v>11</v>
      </c>
      <c r="AJ2" s="169" t="s">
        <v>0</v>
      </c>
      <c r="AK2" s="169" t="s">
        <v>10</v>
      </c>
      <c r="AL2" s="169" t="s">
        <v>9</v>
      </c>
      <c r="AM2" s="168" t="s">
        <v>8</v>
      </c>
      <c r="AN2" s="168" t="s">
        <v>7</v>
      </c>
      <c r="AO2" s="167" t="s">
        <v>6</v>
      </c>
    </row>
    <row r="3" spans="1:41" ht="12.75">
      <c r="A3" s="17" t="s">
        <v>5</v>
      </c>
      <c r="B3" s="166"/>
      <c r="C3" s="164"/>
      <c r="D3" s="163"/>
      <c r="E3" s="163"/>
      <c r="F3" s="165"/>
      <c r="G3" s="164"/>
      <c r="H3" s="163"/>
      <c r="I3" s="163"/>
      <c r="J3" s="163"/>
      <c r="K3" s="164"/>
      <c r="L3" s="163"/>
      <c r="M3" s="163"/>
      <c r="N3" s="163"/>
      <c r="O3" s="164"/>
      <c r="P3" s="163"/>
      <c r="Q3" s="163"/>
      <c r="R3" s="163"/>
      <c r="S3" s="164"/>
      <c r="T3" s="163"/>
      <c r="U3" s="163"/>
      <c r="V3" s="163"/>
      <c r="W3" s="164"/>
      <c r="X3" s="163"/>
      <c r="Y3" s="163"/>
      <c r="Z3" s="163"/>
      <c r="AA3" s="164"/>
      <c r="AB3" s="163"/>
      <c r="AC3" s="163"/>
      <c r="AD3" s="163"/>
      <c r="AE3" s="164"/>
      <c r="AF3" s="163"/>
      <c r="AG3" s="163"/>
      <c r="AH3" s="162"/>
      <c r="AI3" s="161"/>
      <c r="AJ3" s="160"/>
      <c r="AK3" s="160"/>
      <c r="AL3" s="160"/>
      <c r="AM3" s="159"/>
      <c r="AN3" s="158"/>
      <c r="AO3" s="157"/>
    </row>
    <row r="4" spans="1:41" ht="15.75">
      <c r="A4" s="111" t="s">
        <v>45</v>
      </c>
      <c r="B4" s="141"/>
      <c r="C4" s="180"/>
      <c r="D4" s="181"/>
      <c r="E4" s="181"/>
      <c r="F4" s="182"/>
      <c r="G4" s="180" t="s">
        <v>46</v>
      </c>
      <c r="H4" s="181">
        <v>6</v>
      </c>
      <c r="I4" s="181" t="s">
        <v>47</v>
      </c>
      <c r="J4" s="182">
        <v>1</v>
      </c>
      <c r="K4" s="180" t="s">
        <v>46</v>
      </c>
      <c r="L4" s="181">
        <v>5</v>
      </c>
      <c r="M4" s="181" t="s">
        <v>47</v>
      </c>
      <c r="N4" s="182">
        <v>0</v>
      </c>
      <c r="O4" s="180" t="s">
        <v>50</v>
      </c>
      <c r="P4" s="181">
        <v>0</v>
      </c>
      <c r="Q4" s="181" t="s">
        <v>47</v>
      </c>
      <c r="R4" s="182">
        <v>3</v>
      </c>
      <c r="S4" s="180" t="s">
        <v>46</v>
      </c>
      <c r="T4" s="181">
        <v>6</v>
      </c>
      <c r="U4" s="181" t="s">
        <v>47</v>
      </c>
      <c r="V4" s="182">
        <v>0</v>
      </c>
      <c r="W4" s="180" t="s">
        <v>51</v>
      </c>
      <c r="X4" s="181">
        <v>0</v>
      </c>
      <c r="Y4" s="181" t="s">
        <v>47</v>
      </c>
      <c r="Z4" s="182">
        <v>0</v>
      </c>
      <c r="AA4" s="180" t="s">
        <v>46</v>
      </c>
      <c r="AB4" s="181">
        <v>4</v>
      </c>
      <c r="AC4" s="181" t="s">
        <v>47</v>
      </c>
      <c r="AD4" s="182">
        <v>0</v>
      </c>
      <c r="AE4" s="180" t="s">
        <v>50</v>
      </c>
      <c r="AF4" s="181">
        <v>2</v>
      </c>
      <c r="AG4" s="181" t="s">
        <v>47</v>
      </c>
      <c r="AH4" s="182">
        <v>4</v>
      </c>
      <c r="AI4" s="136">
        <f>COUNTIF(C4:AH5,"○")*3+COUNTIF(C4:AH5,"△")</f>
        <v>13</v>
      </c>
      <c r="AJ4" s="135">
        <f>D4+H4+L4+P4+T4+X4+AB4+AF4+D5+H5+L5+P5+T5+X5+AB5+AF5</f>
        <v>23</v>
      </c>
      <c r="AK4" s="134">
        <f>-(F4+J4+N4+R4+V4+Z4+AD4+AH4+F5+J5+N5+R5+V5+Z5+AD5+AH5)</f>
        <v>-8</v>
      </c>
      <c r="AL4" s="134">
        <f>AJ4+AK4</f>
        <v>15</v>
      </c>
      <c r="AM4" s="133">
        <f>RANK(AI4,$AI$4:$AI$19,0)</f>
        <v>2</v>
      </c>
      <c r="AN4" s="183">
        <v>4</v>
      </c>
      <c r="AO4" s="132"/>
    </row>
    <row r="5" spans="1:41" ht="15.75">
      <c r="A5" s="115"/>
      <c r="B5" s="153"/>
      <c r="C5" s="184"/>
      <c r="D5" s="185"/>
      <c r="E5" s="186"/>
      <c r="F5" s="187"/>
      <c r="G5" s="188"/>
      <c r="H5" s="185"/>
      <c r="I5" s="186"/>
      <c r="J5" s="187"/>
      <c r="K5" s="188"/>
      <c r="L5" s="185"/>
      <c r="M5" s="186"/>
      <c r="N5" s="187"/>
      <c r="O5" s="188"/>
      <c r="P5" s="185"/>
      <c r="Q5" s="186"/>
      <c r="R5" s="187"/>
      <c r="S5" s="188"/>
      <c r="T5" s="185"/>
      <c r="U5" s="186"/>
      <c r="V5" s="187"/>
      <c r="W5" s="188"/>
      <c r="X5" s="185"/>
      <c r="Y5" s="186"/>
      <c r="Z5" s="187"/>
      <c r="AA5" s="188"/>
      <c r="AB5" s="185"/>
      <c r="AC5" s="186"/>
      <c r="AD5" s="187"/>
      <c r="AE5" s="188"/>
      <c r="AF5" s="185"/>
      <c r="AG5" s="186"/>
      <c r="AH5" s="189"/>
      <c r="AI5" s="147"/>
      <c r="AJ5" s="146"/>
      <c r="AK5" s="145"/>
      <c r="AL5" s="145"/>
      <c r="AM5" s="143"/>
      <c r="AN5" s="190"/>
      <c r="AO5" s="191"/>
    </row>
    <row r="6" spans="1:41" ht="15.75">
      <c r="A6" s="111" t="s">
        <v>49</v>
      </c>
      <c r="B6" s="141"/>
      <c r="C6" s="180" t="s">
        <v>50</v>
      </c>
      <c r="D6" s="181">
        <v>1</v>
      </c>
      <c r="E6" s="181" t="s">
        <v>47</v>
      </c>
      <c r="F6" s="182">
        <v>6</v>
      </c>
      <c r="G6" s="180"/>
      <c r="H6" s="181"/>
      <c r="I6" s="181"/>
      <c r="J6" s="182"/>
      <c r="K6" s="180" t="s">
        <v>50</v>
      </c>
      <c r="L6" s="181">
        <v>0</v>
      </c>
      <c r="M6" s="181" t="s">
        <v>47</v>
      </c>
      <c r="N6" s="182">
        <v>5</v>
      </c>
      <c r="O6" s="180" t="s">
        <v>50</v>
      </c>
      <c r="P6" s="181">
        <v>0</v>
      </c>
      <c r="Q6" s="181" t="s">
        <v>47</v>
      </c>
      <c r="R6" s="182">
        <v>13</v>
      </c>
      <c r="S6" s="180" t="s">
        <v>50</v>
      </c>
      <c r="T6" s="181">
        <v>0</v>
      </c>
      <c r="U6" s="181" t="s">
        <v>47</v>
      </c>
      <c r="V6" s="182">
        <v>5</v>
      </c>
      <c r="W6" s="180" t="s">
        <v>46</v>
      </c>
      <c r="X6" s="181">
        <v>5</v>
      </c>
      <c r="Y6" s="181" t="s">
        <v>47</v>
      </c>
      <c r="Z6" s="182">
        <v>0</v>
      </c>
      <c r="AA6" s="180" t="s">
        <v>51</v>
      </c>
      <c r="AB6" s="181">
        <v>0</v>
      </c>
      <c r="AC6" s="181" t="s">
        <v>47</v>
      </c>
      <c r="AD6" s="182">
        <v>0</v>
      </c>
      <c r="AE6" s="180" t="s">
        <v>50</v>
      </c>
      <c r="AF6" s="181">
        <v>1</v>
      </c>
      <c r="AG6" s="181" t="s">
        <v>47</v>
      </c>
      <c r="AH6" s="182">
        <v>5</v>
      </c>
      <c r="AI6" s="136">
        <f>COUNTIF(C6:AH7,"○")*3+COUNTIF(C6:AH7,"△")</f>
        <v>4</v>
      </c>
      <c r="AJ6" s="135">
        <f>D6+H6+L6+P6+T6+X6+AB6+AF6+D7+H7+L7+P7+T7+X7+AB7+AF7</f>
        <v>7</v>
      </c>
      <c r="AK6" s="134">
        <f>-(F6+J6+N6+R6+V6+Z6+AD6+AH6+F7+J7+N7+R7+V7+Z7+AD7+AH7)</f>
        <v>-34</v>
      </c>
      <c r="AL6" s="134">
        <f>AJ6+AK6</f>
        <v>-27</v>
      </c>
      <c r="AM6" s="133">
        <f>RANK(AI6,$AI$4:$AI$19,0)</f>
        <v>7</v>
      </c>
      <c r="AN6" s="183">
        <v>7</v>
      </c>
      <c r="AO6" s="132"/>
    </row>
    <row r="7" spans="1:41" ht="15.75">
      <c r="A7" s="117"/>
      <c r="B7" s="154"/>
      <c r="C7" s="184"/>
      <c r="D7" s="185"/>
      <c r="E7" s="186"/>
      <c r="F7" s="187"/>
      <c r="G7" s="188"/>
      <c r="H7" s="185"/>
      <c r="I7" s="186"/>
      <c r="J7" s="187"/>
      <c r="K7" s="188"/>
      <c r="L7" s="185"/>
      <c r="M7" s="186"/>
      <c r="N7" s="187"/>
      <c r="O7" s="188"/>
      <c r="P7" s="185"/>
      <c r="Q7" s="186"/>
      <c r="R7" s="187"/>
      <c r="S7" s="188"/>
      <c r="T7" s="185"/>
      <c r="U7" s="186"/>
      <c r="V7" s="187"/>
      <c r="W7" s="188"/>
      <c r="X7" s="185"/>
      <c r="Y7" s="186"/>
      <c r="Z7" s="187"/>
      <c r="AA7" s="188"/>
      <c r="AB7" s="185"/>
      <c r="AC7" s="186"/>
      <c r="AD7" s="187"/>
      <c r="AE7" s="188"/>
      <c r="AF7" s="185"/>
      <c r="AG7" s="186"/>
      <c r="AH7" s="189"/>
      <c r="AI7" s="147"/>
      <c r="AJ7" s="146"/>
      <c r="AK7" s="145"/>
      <c r="AL7" s="145"/>
      <c r="AM7" s="143"/>
      <c r="AN7" s="190"/>
      <c r="AO7" s="191"/>
    </row>
    <row r="8" spans="1:41" ht="15.75">
      <c r="A8" s="115" t="s">
        <v>52</v>
      </c>
      <c r="B8" s="153"/>
      <c r="C8" s="180" t="s">
        <v>50</v>
      </c>
      <c r="D8" s="181">
        <v>0</v>
      </c>
      <c r="E8" s="181" t="s">
        <v>47</v>
      </c>
      <c r="F8" s="182">
        <v>5</v>
      </c>
      <c r="G8" s="180" t="s">
        <v>46</v>
      </c>
      <c r="H8" s="181">
        <v>5</v>
      </c>
      <c r="I8" s="181" t="s">
        <v>47</v>
      </c>
      <c r="J8" s="182">
        <v>0</v>
      </c>
      <c r="K8" s="180"/>
      <c r="L8" s="181"/>
      <c r="M8" s="181"/>
      <c r="N8" s="182"/>
      <c r="O8" s="180" t="s">
        <v>46</v>
      </c>
      <c r="P8" s="181">
        <v>5</v>
      </c>
      <c r="Q8" s="181" t="s">
        <v>47</v>
      </c>
      <c r="R8" s="182">
        <v>0</v>
      </c>
      <c r="S8" s="180" t="s">
        <v>46</v>
      </c>
      <c r="T8" s="181">
        <v>4</v>
      </c>
      <c r="U8" s="181" t="s">
        <v>47</v>
      </c>
      <c r="V8" s="182">
        <v>3</v>
      </c>
      <c r="W8" s="180" t="s">
        <v>46</v>
      </c>
      <c r="X8" s="181">
        <v>7</v>
      </c>
      <c r="Y8" s="181" t="s">
        <v>47</v>
      </c>
      <c r="Z8" s="182">
        <v>0</v>
      </c>
      <c r="AA8" s="180" t="s">
        <v>50</v>
      </c>
      <c r="AB8" s="181">
        <v>0</v>
      </c>
      <c r="AC8" s="181" t="s">
        <v>47</v>
      </c>
      <c r="AD8" s="182">
        <v>6</v>
      </c>
      <c r="AE8" s="180" t="s">
        <v>50</v>
      </c>
      <c r="AF8" s="181">
        <v>1</v>
      </c>
      <c r="AG8" s="181" t="s">
        <v>47</v>
      </c>
      <c r="AH8" s="182">
        <v>5</v>
      </c>
      <c r="AI8" s="136">
        <f>COUNTIF(C8:AH9,"○")*3+COUNTIF(C8:AH9,"△")</f>
        <v>12</v>
      </c>
      <c r="AJ8" s="135">
        <f>D8+H8+L8+P8+T8+X8+AB8+AF8+D9+H9+L9+P9+T9+X9+AB9+AF9</f>
        <v>22</v>
      </c>
      <c r="AK8" s="134">
        <f>-(F8+J8+N8+R8+V8+Z8+AD8+AH8+F9+J9+N9+R9+V9+Z9+AD9+AH9)</f>
        <v>-19</v>
      </c>
      <c r="AL8" s="134">
        <f>AJ8+AK8</f>
        <v>3</v>
      </c>
      <c r="AM8" s="133">
        <f>RANK(AI8,$AI$4:$AI$19,0)</f>
        <v>5</v>
      </c>
      <c r="AN8" s="183">
        <v>5</v>
      </c>
      <c r="AO8" s="132"/>
    </row>
    <row r="9" spans="1:41" ht="15.75">
      <c r="A9" s="115"/>
      <c r="B9" s="153"/>
      <c r="C9" s="184"/>
      <c r="D9" s="185"/>
      <c r="E9" s="186"/>
      <c r="F9" s="187"/>
      <c r="G9" s="188"/>
      <c r="H9" s="185"/>
      <c r="I9" s="186"/>
      <c r="J9" s="187"/>
      <c r="K9" s="188"/>
      <c r="L9" s="185"/>
      <c r="M9" s="186"/>
      <c r="N9" s="187"/>
      <c r="O9" s="188"/>
      <c r="P9" s="185"/>
      <c r="Q9" s="186"/>
      <c r="R9" s="187"/>
      <c r="S9" s="188"/>
      <c r="T9" s="185"/>
      <c r="U9" s="186"/>
      <c r="V9" s="187"/>
      <c r="W9" s="188"/>
      <c r="X9" s="185"/>
      <c r="Y9" s="186"/>
      <c r="Z9" s="187"/>
      <c r="AA9" s="188"/>
      <c r="AB9" s="185"/>
      <c r="AC9" s="186"/>
      <c r="AD9" s="187"/>
      <c r="AE9" s="188"/>
      <c r="AF9" s="185"/>
      <c r="AG9" s="186"/>
      <c r="AH9" s="189"/>
      <c r="AI9" s="147"/>
      <c r="AJ9" s="146"/>
      <c r="AK9" s="145"/>
      <c r="AL9" s="145"/>
      <c r="AM9" s="144"/>
      <c r="AN9" s="192"/>
      <c r="AO9" s="142"/>
    </row>
    <row r="10" spans="1:41" ht="15.75">
      <c r="A10" s="111" t="s">
        <v>54</v>
      </c>
      <c r="B10" s="141"/>
      <c r="C10" s="180" t="s">
        <v>46</v>
      </c>
      <c r="D10" s="181">
        <v>3</v>
      </c>
      <c r="E10" s="181" t="s">
        <v>47</v>
      </c>
      <c r="F10" s="182">
        <v>0</v>
      </c>
      <c r="G10" s="180" t="s">
        <v>46</v>
      </c>
      <c r="H10" s="181">
        <v>13</v>
      </c>
      <c r="I10" s="181" t="s">
        <v>47</v>
      </c>
      <c r="J10" s="182">
        <v>0</v>
      </c>
      <c r="K10" s="180" t="s">
        <v>50</v>
      </c>
      <c r="L10" s="181">
        <v>0</v>
      </c>
      <c r="M10" s="181" t="s">
        <v>47</v>
      </c>
      <c r="N10" s="182">
        <v>5</v>
      </c>
      <c r="O10" s="180"/>
      <c r="P10" s="181"/>
      <c r="Q10" s="181"/>
      <c r="R10" s="182"/>
      <c r="S10" s="180" t="s">
        <v>51</v>
      </c>
      <c r="T10" s="181">
        <v>0</v>
      </c>
      <c r="U10" s="181" t="s">
        <v>47</v>
      </c>
      <c r="V10" s="182">
        <v>0</v>
      </c>
      <c r="W10" s="180" t="s">
        <v>46</v>
      </c>
      <c r="X10" s="181">
        <v>10</v>
      </c>
      <c r="Y10" s="181" t="s">
        <v>47</v>
      </c>
      <c r="Z10" s="182">
        <v>0</v>
      </c>
      <c r="AA10" s="180" t="s">
        <v>50</v>
      </c>
      <c r="AB10" s="181">
        <v>1</v>
      </c>
      <c r="AC10" s="181" t="s">
        <v>47</v>
      </c>
      <c r="AD10" s="182">
        <v>2</v>
      </c>
      <c r="AE10" s="180" t="s">
        <v>46</v>
      </c>
      <c r="AF10" s="181">
        <v>4</v>
      </c>
      <c r="AG10" s="181" t="s">
        <v>47</v>
      </c>
      <c r="AH10" s="182">
        <v>1</v>
      </c>
      <c r="AI10" s="136">
        <f>COUNTIF(C10:AH11,"○")*3+COUNTIF(C10:AH11,"△")</f>
        <v>13</v>
      </c>
      <c r="AJ10" s="135">
        <f>D10+H10+L10+P10+T10+X10+AB10+AF10+D11+H11+L11+P11+T11+X11+AB11+AF11</f>
        <v>31</v>
      </c>
      <c r="AK10" s="134">
        <f>-(F10+J10+N10+R10+V10+Z10+AD10+AH10+F11+J11+N11+R11+V11+Z11+AD11+AH11)</f>
        <v>-8</v>
      </c>
      <c r="AL10" s="134">
        <f>AJ10+AK10</f>
        <v>23</v>
      </c>
      <c r="AM10" s="133">
        <f>RANK(AI10,$AI$4:$AI$19,0)</f>
        <v>2</v>
      </c>
      <c r="AN10" s="183">
        <v>2</v>
      </c>
      <c r="AO10" s="132"/>
    </row>
    <row r="11" spans="1:41" ht="15.75">
      <c r="A11" s="117"/>
      <c r="B11" s="154"/>
      <c r="C11" s="184"/>
      <c r="D11" s="185"/>
      <c r="E11" s="186"/>
      <c r="F11" s="187"/>
      <c r="G11" s="188"/>
      <c r="H11" s="185"/>
      <c r="I11" s="186"/>
      <c r="J11" s="187"/>
      <c r="K11" s="188"/>
      <c r="L11" s="185"/>
      <c r="M11" s="186"/>
      <c r="N11" s="187"/>
      <c r="O11" s="188"/>
      <c r="P11" s="185"/>
      <c r="Q11" s="186"/>
      <c r="R11" s="187"/>
      <c r="S11" s="188"/>
      <c r="T11" s="185"/>
      <c r="U11" s="186"/>
      <c r="V11" s="187"/>
      <c r="W11" s="188"/>
      <c r="X11" s="185"/>
      <c r="Y11" s="186"/>
      <c r="Z11" s="187"/>
      <c r="AA11" s="188"/>
      <c r="AB11" s="185"/>
      <c r="AC11" s="186"/>
      <c r="AD11" s="187"/>
      <c r="AE11" s="188"/>
      <c r="AF11" s="185"/>
      <c r="AG11" s="186"/>
      <c r="AH11" s="189"/>
      <c r="AI11" s="147"/>
      <c r="AJ11" s="146"/>
      <c r="AK11" s="145"/>
      <c r="AL11" s="145"/>
      <c r="AM11" s="144"/>
      <c r="AN11" s="192"/>
      <c r="AO11" s="142"/>
    </row>
    <row r="12" spans="1:41" ht="15.75">
      <c r="A12" s="115" t="s">
        <v>56</v>
      </c>
      <c r="B12" s="153"/>
      <c r="C12" s="180" t="s">
        <v>50</v>
      </c>
      <c r="D12" s="181">
        <v>0</v>
      </c>
      <c r="E12" s="181" t="s">
        <v>47</v>
      </c>
      <c r="F12" s="182">
        <v>6</v>
      </c>
      <c r="G12" s="180" t="s">
        <v>46</v>
      </c>
      <c r="H12" s="181">
        <v>5</v>
      </c>
      <c r="I12" s="181" t="s">
        <v>47</v>
      </c>
      <c r="J12" s="182">
        <v>0</v>
      </c>
      <c r="K12" s="180" t="s">
        <v>50</v>
      </c>
      <c r="L12" s="181">
        <v>3</v>
      </c>
      <c r="M12" s="181" t="s">
        <v>47</v>
      </c>
      <c r="N12" s="182">
        <v>4</v>
      </c>
      <c r="O12" s="180" t="s">
        <v>51</v>
      </c>
      <c r="P12" s="181">
        <v>0</v>
      </c>
      <c r="Q12" s="181" t="s">
        <v>47</v>
      </c>
      <c r="R12" s="182">
        <v>0</v>
      </c>
      <c r="S12" s="180"/>
      <c r="T12" s="181"/>
      <c r="U12" s="181"/>
      <c r="V12" s="182"/>
      <c r="W12" s="180" t="s">
        <v>46</v>
      </c>
      <c r="X12" s="181">
        <v>3</v>
      </c>
      <c r="Y12" s="181" t="s">
        <v>47</v>
      </c>
      <c r="Z12" s="182">
        <v>0</v>
      </c>
      <c r="AA12" s="180" t="s">
        <v>50</v>
      </c>
      <c r="AB12" s="181">
        <v>1</v>
      </c>
      <c r="AC12" s="181" t="s">
        <v>47</v>
      </c>
      <c r="AD12" s="182">
        <v>2</v>
      </c>
      <c r="AE12" s="180" t="s">
        <v>51</v>
      </c>
      <c r="AF12" s="181">
        <v>0</v>
      </c>
      <c r="AG12" s="181" t="s">
        <v>47</v>
      </c>
      <c r="AH12" s="182">
        <v>0</v>
      </c>
      <c r="AI12" s="136">
        <f>COUNTIF(C12:AH13,"○")*3+COUNTIF(C12:AH13,"△")</f>
        <v>8</v>
      </c>
      <c r="AJ12" s="135">
        <f>D12+H12+L12+P12+T12+X12+AB12+AF12+D13+H13+L13+P13+T13+X13+AB13+AF13</f>
        <v>12</v>
      </c>
      <c r="AK12" s="134">
        <f>-(F12+J12+N12+R12+V12+Z12+AD12+AH12+F13+J13+N13+R13+V13+Z13+AD13+AH13)</f>
        <v>-12</v>
      </c>
      <c r="AL12" s="134">
        <f>AJ12+AK12</f>
        <v>0</v>
      </c>
      <c r="AM12" s="133">
        <f>RANK(AI12,$AI$4:$AI$19,0)</f>
        <v>6</v>
      </c>
      <c r="AN12" s="183">
        <v>6</v>
      </c>
      <c r="AO12" s="132"/>
    </row>
    <row r="13" spans="1:41" ht="15.75">
      <c r="A13" s="115"/>
      <c r="B13" s="153"/>
      <c r="C13" s="194"/>
      <c r="D13" s="195"/>
      <c r="E13" s="187"/>
      <c r="F13" s="187"/>
      <c r="G13" s="194"/>
      <c r="H13" s="195"/>
      <c r="I13" s="187"/>
      <c r="J13" s="187"/>
      <c r="K13" s="194"/>
      <c r="L13" s="195"/>
      <c r="M13" s="187"/>
      <c r="N13" s="187"/>
      <c r="O13" s="194"/>
      <c r="P13" s="195"/>
      <c r="Q13" s="187"/>
      <c r="R13" s="187"/>
      <c r="S13" s="194"/>
      <c r="T13" s="195"/>
      <c r="U13" s="187"/>
      <c r="V13" s="187"/>
      <c r="W13" s="194"/>
      <c r="X13" s="195"/>
      <c r="Y13" s="187"/>
      <c r="Z13" s="187"/>
      <c r="AA13" s="194"/>
      <c r="AB13" s="195"/>
      <c r="AC13" s="187"/>
      <c r="AD13" s="187"/>
      <c r="AE13" s="194"/>
      <c r="AF13" s="195"/>
      <c r="AG13" s="187"/>
      <c r="AH13" s="189"/>
      <c r="AI13" s="147"/>
      <c r="AJ13" s="146"/>
      <c r="AK13" s="145"/>
      <c r="AL13" s="145"/>
      <c r="AM13" s="144"/>
      <c r="AN13" s="192"/>
      <c r="AO13" s="142"/>
    </row>
    <row r="14" spans="1:41" ht="15.75">
      <c r="A14" s="111" t="s">
        <v>57</v>
      </c>
      <c r="B14" s="141"/>
      <c r="C14" s="180" t="s">
        <v>51</v>
      </c>
      <c r="D14" s="181">
        <v>0</v>
      </c>
      <c r="E14" s="181" t="s">
        <v>47</v>
      </c>
      <c r="F14" s="182">
        <v>0</v>
      </c>
      <c r="G14" s="180" t="s">
        <v>50</v>
      </c>
      <c r="H14" s="181">
        <v>0</v>
      </c>
      <c r="I14" s="181" t="s">
        <v>47</v>
      </c>
      <c r="J14" s="182">
        <v>5</v>
      </c>
      <c r="K14" s="180" t="s">
        <v>50</v>
      </c>
      <c r="L14" s="181">
        <v>0</v>
      </c>
      <c r="M14" s="181" t="s">
        <v>47</v>
      </c>
      <c r="N14" s="182">
        <v>7</v>
      </c>
      <c r="O14" s="180" t="s">
        <v>50</v>
      </c>
      <c r="P14" s="181">
        <v>0</v>
      </c>
      <c r="Q14" s="181" t="s">
        <v>47</v>
      </c>
      <c r="R14" s="182">
        <v>10</v>
      </c>
      <c r="S14" s="180" t="s">
        <v>50</v>
      </c>
      <c r="T14" s="181">
        <v>0</v>
      </c>
      <c r="U14" s="181" t="s">
        <v>47</v>
      </c>
      <c r="V14" s="182">
        <v>3</v>
      </c>
      <c r="W14" s="180"/>
      <c r="X14" s="181"/>
      <c r="Y14" s="181"/>
      <c r="Z14" s="182"/>
      <c r="AA14" s="180" t="s">
        <v>50</v>
      </c>
      <c r="AB14" s="181">
        <v>0</v>
      </c>
      <c r="AC14" s="181" t="s">
        <v>47</v>
      </c>
      <c r="AD14" s="182">
        <v>12</v>
      </c>
      <c r="AE14" s="180" t="s">
        <v>50</v>
      </c>
      <c r="AF14" s="181">
        <v>0</v>
      </c>
      <c r="AG14" s="181" t="s">
        <v>47</v>
      </c>
      <c r="AH14" s="196">
        <v>6</v>
      </c>
      <c r="AI14" s="136">
        <f>COUNTIF(C14:AH15,"○")*3+COUNTIF(C14:AH15,"△")</f>
        <v>1</v>
      </c>
      <c r="AJ14" s="135">
        <f>D14+H14+L14+P14+T14+X14+AB14+AF14+D15+H15+L15+P15+T15+X15+AB15+AF15</f>
        <v>0</v>
      </c>
      <c r="AK14" s="134">
        <f>-(F14+J14+N14+R14+V14+Z14+AD14+AH14+F15+J15+N15+R15+V15+Z15+AD15+AH15)</f>
        <v>-43</v>
      </c>
      <c r="AL14" s="134">
        <f>AJ14+AK14</f>
        <v>-43</v>
      </c>
      <c r="AM14" s="133">
        <f>RANK(AI14,$AI$4:$AI$19,0)</f>
        <v>8</v>
      </c>
      <c r="AN14" s="183">
        <v>8</v>
      </c>
      <c r="AO14" s="132"/>
    </row>
    <row r="15" spans="1:41" ht="15.75">
      <c r="A15" s="117"/>
      <c r="B15" s="154"/>
      <c r="C15" s="184"/>
      <c r="D15" s="185"/>
      <c r="E15" s="186"/>
      <c r="F15" s="186"/>
      <c r="G15" s="184"/>
      <c r="H15" s="185"/>
      <c r="I15" s="186"/>
      <c r="J15" s="186"/>
      <c r="K15" s="184"/>
      <c r="L15" s="185"/>
      <c r="M15" s="186"/>
      <c r="N15" s="186"/>
      <c r="O15" s="184"/>
      <c r="P15" s="185"/>
      <c r="Q15" s="186"/>
      <c r="R15" s="186"/>
      <c r="S15" s="184"/>
      <c r="T15" s="185"/>
      <c r="U15" s="186"/>
      <c r="V15" s="186"/>
      <c r="W15" s="184"/>
      <c r="X15" s="185"/>
      <c r="Y15" s="186"/>
      <c r="Z15" s="186"/>
      <c r="AA15" s="184"/>
      <c r="AB15" s="185"/>
      <c r="AC15" s="186"/>
      <c r="AD15" s="186"/>
      <c r="AE15" s="184"/>
      <c r="AF15" s="185"/>
      <c r="AG15" s="186"/>
      <c r="AH15" s="197"/>
      <c r="AI15" s="147"/>
      <c r="AJ15" s="146"/>
      <c r="AK15" s="145"/>
      <c r="AL15" s="145"/>
      <c r="AM15" s="144"/>
      <c r="AN15" s="192"/>
      <c r="AO15" s="142"/>
    </row>
    <row r="16" spans="1:41" ht="15.75">
      <c r="A16" s="198" t="s">
        <v>58</v>
      </c>
      <c r="B16" s="141"/>
      <c r="C16" s="180" t="s">
        <v>50</v>
      </c>
      <c r="D16" s="181">
        <v>0</v>
      </c>
      <c r="E16" s="181" t="s">
        <v>47</v>
      </c>
      <c r="F16" s="182">
        <v>3</v>
      </c>
      <c r="G16" s="180" t="s">
        <v>51</v>
      </c>
      <c r="H16" s="181">
        <v>0</v>
      </c>
      <c r="I16" s="181" t="s">
        <v>47</v>
      </c>
      <c r="J16" s="182">
        <v>0</v>
      </c>
      <c r="K16" s="180" t="s">
        <v>46</v>
      </c>
      <c r="L16" s="181">
        <v>6</v>
      </c>
      <c r="M16" s="181" t="s">
        <v>47</v>
      </c>
      <c r="N16" s="182">
        <v>0</v>
      </c>
      <c r="O16" s="180" t="s">
        <v>46</v>
      </c>
      <c r="P16" s="181">
        <v>2</v>
      </c>
      <c r="Q16" s="181" t="s">
        <v>47</v>
      </c>
      <c r="R16" s="182">
        <v>1</v>
      </c>
      <c r="S16" s="180" t="s">
        <v>46</v>
      </c>
      <c r="T16" s="181">
        <v>2</v>
      </c>
      <c r="U16" s="181" t="s">
        <v>47</v>
      </c>
      <c r="V16" s="182">
        <v>1</v>
      </c>
      <c r="W16" s="180" t="s">
        <v>46</v>
      </c>
      <c r="X16" s="181">
        <v>12</v>
      </c>
      <c r="Y16" s="181" t="s">
        <v>47</v>
      </c>
      <c r="Z16" s="182">
        <v>0</v>
      </c>
      <c r="AA16" s="180"/>
      <c r="AB16" s="181"/>
      <c r="AC16" s="181"/>
      <c r="AD16" s="182"/>
      <c r="AE16" s="180" t="s">
        <v>50</v>
      </c>
      <c r="AF16" s="181">
        <v>2</v>
      </c>
      <c r="AG16" s="181" t="s">
        <v>47</v>
      </c>
      <c r="AH16" s="182">
        <v>3</v>
      </c>
      <c r="AI16" s="136">
        <f>COUNTIF(C16:AH17,"○")*3+COUNTIF(C16:AH17,"△")</f>
        <v>13</v>
      </c>
      <c r="AJ16" s="135">
        <f>D16+H16+L16+P16+T16+X16+AB16+AF16+D17+H17+L17+P17+T17+X17+AB17+AF17</f>
        <v>24</v>
      </c>
      <c r="AK16" s="134">
        <f>-(F16+J16+N16+R16+V16+Z16+AD16+AH16+F17+J17+N17+R17+V17+Z17+AD17+AH17)</f>
        <v>-8</v>
      </c>
      <c r="AL16" s="134">
        <f>AJ16+AK16</f>
        <v>16</v>
      </c>
      <c r="AM16" s="133">
        <f>RANK(AI16,$AI$4:$AI$19,0)</f>
        <v>2</v>
      </c>
      <c r="AN16" s="183">
        <v>3</v>
      </c>
      <c r="AO16" s="132"/>
    </row>
    <row r="17" spans="1:41" ht="15.75">
      <c r="A17" s="117"/>
      <c r="B17" s="154"/>
      <c r="C17" s="184"/>
      <c r="D17" s="185"/>
      <c r="E17" s="186"/>
      <c r="F17" s="187"/>
      <c r="G17" s="188"/>
      <c r="H17" s="185"/>
      <c r="I17" s="186"/>
      <c r="J17" s="187"/>
      <c r="K17" s="188"/>
      <c r="L17" s="185"/>
      <c r="M17" s="186"/>
      <c r="N17" s="187"/>
      <c r="O17" s="188"/>
      <c r="P17" s="185"/>
      <c r="Q17" s="186"/>
      <c r="R17" s="187"/>
      <c r="S17" s="188"/>
      <c r="T17" s="185"/>
      <c r="U17" s="186"/>
      <c r="V17" s="187"/>
      <c r="W17" s="188"/>
      <c r="X17" s="185"/>
      <c r="Y17" s="186"/>
      <c r="Z17" s="187"/>
      <c r="AA17" s="188"/>
      <c r="AB17" s="185"/>
      <c r="AC17" s="186"/>
      <c r="AD17" s="187"/>
      <c r="AE17" s="188"/>
      <c r="AF17" s="185"/>
      <c r="AG17" s="186"/>
      <c r="AH17" s="189"/>
      <c r="AI17" s="147"/>
      <c r="AJ17" s="146"/>
      <c r="AK17" s="145"/>
      <c r="AL17" s="145"/>
      <c r="AM17" s="144"/>
      <c r="AN17" s="192"/>
      <c r="AO17" s="142"/>
    </row>
    <row r="18" spans="1:41" ht="15.75">
      <c r="A18" s="111" t="s">
        <v>59</v>
      </c>
      <c r="B18" s="141"/>
      <c r="C18" s="180" t="s">
        <v>46</v>
      </c>
      <c r="D18" s="181">
        <v>4</v>
      </c>
      <c r="E18" s="181" t="s">
        <v>47</v>
      </c>
      <c r="F18" s="182">
        <v>2</v>
      </c>
      <c r="G18" s="180" t="s">
        <v>46</v>
      </c>
      <c r="H18" s="181">
        <v>5</v>
      </c>
      <c r="I18" s="181" t="s">
        <v>47</v>
      </c>
      <c r="J18" s="182">
        <v>1</v>
      </c>
      <c r="K18" s="180" t="s">
        <v>46</v>
      </c>
      <c r="L18" s="181">
        <v>5</v>
      </c>
      <c r="M18" s="181" t="s">
        <v>47</v>
      </c>
      <c r="N18" s="182">
        <v>1</v>
      </c>
      <c r="O18" s="180" t="s">
        <v>50</v>
      </c>
      <c r="P18" s="181">
        <v>1</v>
      </c>
      <c r="Q18" s="181" t="s">
        <v>47</v>
      </c>
      <c r="R18" s="182">
        <v>4</v>
      </c>
      <c r="S18" s="180" t="s">
        <v>51</v>
      </c>
      <c r="T18" s="181">
        <v>0</v>
      </c>
      <c r="U18" s="181" t="s">
        <v>47</v>
      </c>
      <c r="V18" s="182">
        <v>0</v>
      </c>
      <c r="W18" s="180" t="s">
        <v>46</v>
      </c>
      <c r="X18" s="181">
        <v>6</v>
      </c>
      <c r="Y18" s="181" t="s">
        <v>47</v>
      </c>
      <c r="Z18" s="182">
        <v>0</v>
      </c>
      <c r="AA18" s="180" t="s">
        <v>46</v>
      </c>
      <c r="AB18" s="181">
        <v>3</v>
      </c>
      <c r="AC18" s="181" t="s">
        <v>47</v>
      </c>
      <c r="AD18" s="182">
        <v>2</v>
      </c>
      <c r="AE18" s="180"/>
      <c r="AF18" s="181"/>
      <c r="AG18" s="181"/>
      <c r="AH18" s="182"/>
      <c r="AI18" s="136">
        <f>COUNTIF(C18:AH19,"○")*3+COUNTIF(C18:AH19,"△")</f>
        <v>16</v>
      </c>
      <c r="AJ18" s="135">
        <f>D18+H18+L18+P18+T18+X18+AB18+AF18+D19+H19+L19+P19+T19+X19+AB19+AF19</f>
        <v>24</v>
      </c>
      <c r="AK18" s="134">
        <f>-(F18+J18+N18+R18+V18+Z18+AD18+AH18+F19+J19+N19+R19+V19+Z19+AD19+AH19)</f>
        <v>-10</v>
      </c>
      <c r="AL18" s="134">
        <f>AJ18+AK18</f>
        <v>14</v>
      </c>
      <c r="AM18" s="133">
        <f>RANK(AI18,$AI$4:$AI$19,0)</f>
        <v>1</v>
      </c>
      <c r="AN18" s="183">
        <v>1</v>
      </c>
      <c r="AO18" s="132"/>
    </row>
    <row r="19" spans="1:41" ht="16.5" thickBot="1">
      <c r="A19" s="113"/>
      <c r="B19" s="131"/>
      <c r="C19" s="184"/>
      <c r="D19" s="185"/>
      <c r="E19" s="186"/>
      <c r="F19" s="187"/>
      <c r="G19" s="188"/>
      <c r="H19" s="185"/>
      <c r="I19" s="186"/>
      <c r="J19" s="187"/>
      <c r="K19" s="188"/>
      <c r="L19" s="185"/>
      <c r="M19" s="186"/>
      <c r="N19" s="187"/>
      <c r="O19" s="188"/>
      <c r="P19" s="185"/>
      <c r="Q19" s="186"/>
      <c r="R19" s="187"/>
      <c r="S19" s="188"/>
      <c r="T19" s="185"/>
      <c r="U19" s="186"/>
      <c r="V19" s="187"/>
      <c r="W19" s="188"/>
      <c r="X19" s="185"/>
      <c r="Y19" s="186"/>
      <c r="Z19" s="187"/>
      <c r="AA19" s="188"/>
      <c r="AB19" s="185"/>
      <c r="AC19" s="186"/>
      <c r="AD19" s="187"/>
      <c r="AE19" s="188"/>
      <c r="AF19" s="185"/>
      <c r="AG19" s="186"/>
      <c r="AH19" s="189"/>
      <c r="AI19" s="126"/>
      <c r="AJ19" s="125"/>
      <c r="AK19" s="124"/>
      <c r="AL19" s="124"/>
      <c r="AM19" s="123"/>
      <c r="AN19" s="199"/>
      <c r="AO19" s="122"/>
    </row>
    <row r="20" spans="1:41" ht="12.75">
      <c r="A20" s="121"/>
      <c r="B20" s="121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21"/>
      <c r="AJ20" s="120"/>
      <c r="AK20" s="120"/>
      <c r="AL20" s="120"/>
      <c r="AM20" s="119"/>
      <c r="AN20" s="119"/>
      <c r="AO20" s="119"/>
    </row>
    <row r="21" spans="1:41" ht="12.75">
      <c r="A21" s="121"/>
      <c r="B21" s="121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21"/>
      <c r="AJ21" s="120"/>
      <c r="AK21" s="120"/>
      <c r="AL21" s="120"/>
      <c r="AM21" s="119"/>
      <c r="AN21" s="119"/>
      <c r="AO21" s="119"/>
    </row>
  </sheetData>
  <sheetProtection/>
  <mergeCells count="80">
    <mergeCell ref="AN16:AN17"/>
    <mergeCell ref="AO16:AO17"/>
    <mergeCell ref="A18:B19"/>
    <mergeCell ref="AI18:AI19"/>
    <mergeCell ref="AJ18:AJ19"/>
    <mergeCell ref="AK18:AK19"/>
    <mergeCell ref="AL18:AL19"/>
    <mergeCell ref="AM18:AM19"/>
    <mergeCell ref="AN18:AN19"/>
    <mergeCell ref="AO18:AO19"/>
    <mergeCell ref="A16:B17"/>
    <mergeCell ref="AI16:AI17"/>
    <mergeCell ref="AJ16:AJ17"/>
    <mergeCell ref="AK16:AK17"/>
    <mergeCell ref="AL16:AL17"/>
    <mergeCell ref="AM16:AM17"/>
    <mergeCell ref="AN12:AN13"/>
    <mergeCell ref="AO12:AO13"/>
    <mergeCell ref="A14:B15"/>
    <mergeCell ref="AI14:AI15"/>
    <mergeCell ref="AJ14:AJ15"/>
    <mergeCell ref="AK14:AK15"/>
    <mergeCell ref="AL14:AL15"/>
    <mergeCell ref="AM14:AM15"/>
    <mergeCell ref="AN14:AN15"/>
    <mergeCell ref="AO14:AO15"/>
    <mergeCell ref="A12:B13"/>
    <mergeCell ref="AI12:AI13"/>
    <mergeCell ref="AJ12:AJ13"/>
    <mergeCell ref="AK12:AK13"/>
    <mergeCell ref="AL12:AL13"/>
    <mergeCell ref="AM12:AM13"/>
    <mergeCell ref="AN8:AN9"/>
    <mergeCell ref="AO8:AO9"/>
    <mergeCell ref="A10:B11"/>
    <mergeCell ref="AI10:AI11"/>
    <mergeCell ref="AJ10:AJ11"/>
    <mergeCell ref="AK10:AK11"/>
    <mergeCell ref="AL10:AL11"/>
    <mergeCell ref="AM10:AM11"/>
    <mergeCell ref="AN10:AN11"/>
    <mergeCell ref="AO10:AO11"/>
    <mergeCell ref="A8:B9"/>
    <mergeCell ref="AI8:AI9"/>
    <mergeCell ref="AJ8:AJ9"/>
    <mergeCell ref="AK8:AK9"/>
    <mergeCell ref="AL8:AL9"/>
    <mergeCell ref="AM8:AM9"/>
    <mergeCell ref="AN4:AN5"/>
    <mergeCell ref="AO4:AO5"/>
    <mergeCell ref="A6:B7"/>
    <mergeCell ref="AI6:AI7"/>
    <mergeCell ref="AJ6:AJ7"/>
    <mergeCell ref="AK6:AK7"/>
    <mergeCell ref="AL6:AL7"/>
    <mergeCell ref="AM6:AM7"/>
    <mergeCell ref="AN6:AN7"/>
    <mergeCell ref="AO6:AO7"/>
    <mergeCell ref="A4:B5"/>
    <mergeCell ref="AI4:AI5"/>
    <mergeCell ref="AJ4:AJ5"/>
    <mergeCell ref="AK4:AK5"/>
    <mergeCell ref="AL4:AL5"/>
    <mergeCell ref="AM4:AM5"/>
    <mergeCell ref="AJ2:AJ3"/>
    <mergeCell ref="AK2:AK3"/>
    <mergeCell ref="AL2:AL3"/>
    <mergeCell ref="AM2:AM3"/>
    <mergeCell ref="AN2:AN3"/>
    <mergeCell ref="AO2:AO3"/>
    <mergeCell ref="A1:AO1"/>
    <mergeCell ref="C2:F3"/>
    <mergeCell ref="G2:J3"/>
    <mergeCell ref="K2:N3"/>
    <mergeCell ref="O2:R3"/>
    <mergeCell ref="S2:V3"/>
    <mergeCell ref="W2:Z3"/>
    <mergeCell ref="AA2:AD3"/>
    <mergeCell ref="AE2:AH3"/>
    <mergeCell ref="AI2:A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1"/>
  <sheetViews>
    <sheetView zoomScale="50" zoomScaleNormal="50" zoomScaleSheetLayoutView="75" zoomScalePageLayoutView="0" workbookViewId="0" topLeftCell="A1">
      <selection activeCell="U21" sqref="U21"/>
    </sheetView>
  </sheetViews>
  <sheetFormatPr defaultColWidth="9.00390625" defaultRowHeight="15"/>
  <cols>
    <col min="1" max="2" width="8.140625" style="1" customWidth="1"/>
    <col min="3" max="18" width="3.28125" style="1" customWidth="1"/>
    <col min="19" max="24" width="10.00390625" style="1" customWidth="1"/>
    <col min="25" max="25" width="26.140625" style="1" customWidth="1"/>
    <col min="26" max="26" width="9.00390625" style="1" customWidth="1"/>
    <col min="27" max="30" width="3.421875" style="1" customWidth="1"/>
    <col min="31" max="16384" width="9.00390625" style="1" customWidth="1"/>
  </cols>
  <sheetData>
    <row r="1" spans="1:25" ht="60" customHeight="1" thickBot="1">
      <c r="A1" s="213" t="s">
        <v>65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1:25" ht="41.25" customHeight="1">
      <c r="A2" s="19"/>
      <c r="B2" s="18" t="s">
        <v>12</v>
      </c>
      <c r="C2" s="173" t="str">
        <f>$A$4</f>
        <v>鯖江中</v>
      </c>
      <c r="D2" s="172"/>
      <c r="E2" s="172"/>
      <c r="F2" s="174"/>
      <c r="G2" s="173" t="str">
        <f>$A$6</f>
        <v>清水中</v>
      </c>
      <c r="H2" s="172"/>
      <c r="I2" s="172"/>
      <c r="J2" s="174"/>
      <c r="K2" s="173" t="str">
        <f>$A$8</f>
        <v>至民中</v>
      </c>
      <c r="L2" s="172"/>
      <c r="M2" s="172"/>
      <c r="N2" s="174"/>
      <c r="O2" s="173" t="str">
        <f>$A$10</f>
        <v>足羽中</v>
      </c>
      <c r="P2" s="172"/>
      <c r="Q2" s="172"/>
      <c r="R2" s="174"/>
      <c r="S2" s="170" t="s">
        <v>11</v>
      </c>
      <c r="T2" s="169" t="s">
        <v>0</v>
      </c>
      <c r="U2" s="169" t="s">
        <v>10</v>
      </c>
      <c r="V2" s="169" t="s">
        <v>9</v>
      </c>
      <c r="W2" s="168" t="s">
        <v>8</v>
      </c>
      <c r="X2" s="168" t="s">
        <v>7</v>
      </c>
      <c r="Y2" s="167" t="s">
        <v>6</v>
      </c>
    </row>
    <row r="3" spans="1:30" ht="41.25" customHeight="1" thickBot="1">
      <c r="A3" s="17" t="s">
        <v>5</v>
      </c>
      <c r="B3" s="166"/>
      <c r="C3" s="164"/>
      <c r="D3" s="163"/>
      <c r="E3" s="163"/>
      <c r="F3" s="165"/>
      <c r="G3" s="211"/>
      <c r="H3" s="163"/>
      <c r="I3" s="163"/>
      <c r="J3" s="165"/>
      <c r="K3" s="211"/>
      <c r="L3" s="163"/>
      <c r="M3" s="163"/>
      <c r="N3" s="165"/>
      <c r="O3" s="211"/>
      <c r="P3" s="163"/>
      <c r="Q3" s="163"/>
      <c r="R3" s="165"/>
      <c r="S3" s="161"/>
      <c r="T3" s="160"/>
      <c r="U3" s="160"/>
      <c r="V3" s="160"/>
      <c r="W3" s="159"/>
      <c r="X3" s="158"/>
      <c r="Y3" s="157"/>
      <c r="AA3" s="102" t="s">
        <v>4</v>
      </c>
      <c r="AB3" s="102"/>
      <c r="AC3" s="102"/>
      <c r="AD3" s="102"/>
    </row>
    <row r="4" spans="1:30" ht="41.25" customHeight="1">
      <c r="A4" s="111" t="s">
        <v>64</v>
      </c>
      <c r="B4" s="141"/>
      <c r="C4" s="139"/>
      <c r="D4" s="138"/>
      <c r="E4" s="138"/>
      <c r="F4" s="138"/>
      <c r="G4" s="209" t="str">
        <f>IF(H4="","",IF(H4=J4,"△",IF(H4&gt;J4,"○","●")))</f>
        <v>○</v>
      </c>
      <c r="H4" s="138">
        <v>3</v>
      </c>
      <c r="I4" s="138" t="s">
        <v>1</v>
      </c>
      <c r="J4" s="138">
        <v>0</v>
      </c>
      <c r="K4" s="209" t="str">
        <f>IF(L4="","",IF(L4=N4,"△",IF(L4&gt;N4,"○","●")))</f>
        <v>○</v>
      </c>
      <c r="L4" s="138">
        <v>4</v>
      </c>
      <c r="M4" s="138" t="s">
        <v>1</v>
      </c>
      <c r="N4" s="138">
        <v>2</v>
      </c>
      <c r="O4" s="209" t="str">
        <f>IF(P4="","",IF(P4=R4,"△",IF(P4&gt;R4,"○","●")))</f>
        <v>△</v>
      </c>
      <c r="P4" s="138">
        <v>4</v>
      </c>
      <c r="Q4" s="138" t="s">
        <v>1</v>
      </c>
      <c r="R4" s="138">
        <v>4</v>
      </c>
      <c r="S4" s="136">
        <f>COUNTIF(C4:R5,"○")*3+COUNTIF(C4:R5,"△")</f>
        <v>7</v>
      </c>
      <c r="T4" s="135">
        <f>D4+H4+L4+P4+D5+H5+L5+P5</f>
        <v>11</v>
      </c>
      <c r="U4" s="134">
        <f>-(F4+J4+N4+R4+F5+J5+N5+R5)</f>
        <v>-6</v>
      </c>
      <c r="V4" s="134">
        <f>T4+U4</f>
        <v>5</v>
      </c>
      <c r="W4" s="133">
        <f>RANK(S4,$S$4:$S$11,0)</f>
        <v>1</v>
      </c>
      <c r="X4" s="178"/>
      <c r="Y4" s="132"/>
      <c r="AA4" s="139" t="str">
        <f>IF(AB4="","",IF(AB4=AD4,"△",IF(AB4&gt;AD4,"○","●")))</f>
        <v>○</v>
      </c>
      <c r="AB4" s="138">
        <v>2</v>
      </c>
      <c r="AC4" s="138" t="s">
        <v>1</v>
      </c>
      <c r="AD4" s="140">
        <v>1</v>
      </c>
    </row>
    <row r="5" spans="1:30" ht="41.25" customHeight="1" thickBot="1">
      <c r="A5" s="117"/>
      <c r="B5" s="154"/>
      <c r="C5" s="210"/>
      <c r="D5" s="150"/>
      <c r="E5" s="149"/>
      <c r="F5" s="152"/>
      <c r="G5" s="208">
        <f>IF(H5="","",IF(H5=J5,"△",IF(H5&gt;J5,"○","●")))</f>
      </c>
      <c r="H5" s="150"/>
      <c r="I5" s="149" t="s">
        <v>1</v>
      </c>
      <c r="J5" s="152"/>
      <c r="K5" s="208">
        <f>IF(L5="","",IF(L5=N5,"△",IF(L5&gt;N5,"○","●")))</f>
      </c>
      <c r="L5" s="150"/>
      <c r="M5" s="149" t="s">
        <v>1</v>
      </c>
      <c r="N5" s="152"/>
      <c r="O5" s="208">
        <f>IF(P5="","",IF(P5=R5,"△",IF(P5&gt;R5,"○","●")))</f>
      </c>
      <c r="P5" s="150"/>
      <c r="Q5" s="149" t="s">
        <v>1</v>
      </c>
      <c r="R5" s="152"/>
      <c r="S5" s="147"/>
      <c r="T5" s="146"/>
      <c r="U5" s="145"/>
      <c r="V5" s="145"/>
      <c r="W5" s="144"/>
      <c r="X5" s="179"/>
      <c r="Y5" s="142"/>
      <c r="AA5" s="156" t="str">
        <f>IF(AB5="","",IF(AB5=AD5,"△",IF(AB5&gt;AD5,"○","●")))</f>
        <v>●</v>
      </c>
      <c r="AB5" s="150">
        <v>0</v>
      </c>
      <c r="AC5" s="149" t="s">
        <v>1</v>
      </c>
      <c r="AD5" s="155">
        <v>1</v>
      </c>
    </row>
    <row r="6" spans="1:25" ht="41.25" customHeight="1">
      <c r="A6" s="111" t="s">
        <v>63</v>
      </c>
      <c r="B6" s="112"/>
      <c r="C6" s="209" t="str">
        <f>IF(D6="","",IF(D6=F6,"△",IF(D6&gt;F6,"○","●")))</f>
        <v>●</v>
      </c>
      <c r="D6" s="138">
        <v>0</v>
      </c>
      <c r="E6" s="138" t="s">
        <v>1</v>
      </c>
      <c r="F6" s="138">
        <v>3</v>
      </c>
      <c r="G6" s="207">
        <f>IF(H6="","",IF(H6=J6,"△",IF(H6&gt;J6,"○","●")))</f>
      </c>
      <c r="H6" s="138"/>
      <c r="I6" s="138"/>
      <c r="J6" s="138"/>
      <c r="K6" s="207" t="str">
        <f>IF(L6="","",IF(L6=N6,"△",IF(L6&gt;N6,"○","●")))</f>
        <v>●</v>
      </c>
      <c r="L6" s="138">
        <v>2</v>
      </c>
      <c r="M6" s="138" t="s">
        <v>1</v>
      </c>
      <c r="N6" s="138">
        <v>3</v>
      </c>
      <c r="O6" s="207" t="str">
        <f>IF(P6="","",IF(P6=R6,"△",IF(P6&gt;R6,"○","●")))</f>
        <v>○</v>
      </c>
      <c r="P6" s="138">
        <v>5</v>
      </c>
      <c r="Q6" s="138" t="s">
        <v>1</v>
      </c>
      <c r="R6" s="138">
        <v>2</v>
      </c>
      <c r="S6" s="136">
        <f>COUNTIF(C6:R7,"○")*3+COUNTIF(C6:R7,"△")</f>
        <v>3</v>
      </c>
      <c r="T6" s="135">
        <f>D6+H6+L6+P6+D7+H7+L7+P7</f>
        <v>7</v>
      </c>
      <c r="U6" s="134">
        <f>-(F6+J6+N6+R6+F7+J7+N7+R7)</f>
        <v>-8</v>
      </c>
      <c r="V6" s="134">
        <f>T6+U6</f>
        <v>-1</v>
      </c>
      <c r="W6" s="133">
        <f>RANK(S6,$S$4:$S$11,0)</f>
        <v>3</v>
      </c>
      <c r="X6" s="178"/>
      <c r="Y6" s="132"/>
    </row>
    <row r="7" spans="1:25" ht="41.25" customHeight="1">
      <c r="A7" s="117"/>
      <c r="B7" s="118"/>
      <c r="C7" s="208">
        <f>IF(D7="","",IF(D7=F7,"△",IF(D7&gt;F7,"○","●")))</f>
      </c>
      <c r="D7" s="150"/>
      <c r="E7" s="149" t="s">
        <v>1</v>
      </c>
      <c r="F7" s="152"/>
      <c r="G7" s="208">
        <f>IF(H7="","",IF(H7=J7,"△",IF(H7&gt;J7,"○","●")))</f>
      </c>
      <c r="H7" s="150"/>
      <c r="I7" s="149"/>
      <c r="J7" s="152"/>
      <c r="K7" s="208">
        <f>IF(L7="","",IF(L7=N7,"△",IF(L7&gt;N7,"○","●")))</f>
      </c>
      <c r="L7" s="150"/>
      <c r="M7" s="149" t="s">
        <v>1</v>
      </c>
      <c r="N7" s="152"/>
      <c r="O7" s="208">
        <f>IF(P7="","",IF(P7=R7,"△",IF(P7&gt;R7,"○","●")))</f>
      </c>
      <c r="P7" s="150"/>
      <c r="Q7" s="149" t="s">
        <v>1</v>
      </c>
      <c r="R7" s="152"/>
      <c r="S7" s="147"/>
      <c r="T7" s="146"/>
      <c r="U7" s="145"/>
      <c r="V7" s="145"/>
      <c r="W7" s="144"/>
      <c r="X7" s="179"/>
      <c r="Y7" s="142"/>
    </row>
    <row r="8" spans="1:25" ht="41.25" customHeight="1">
      <c r="A8" s="111" t="s">
        <v>62</v>
      </c>
      <c r="B8" s="112"/>
      <c r="C8" s="207" t="str">
        <f>IF(D8="","",IF(D8=F8,"△",IF(D8&gt;F8,"○","●")))</f>
        <v>●</v>
      </c>
      <c r="D8" s="138">
        <v>2</v>
      </c>
      <c r="E8" s="138" t="s">
        <v>1</v>
      </c>
      <c r="F8" s="138">
        <v>4</v>
      </c>
      <c r="G8" s="207" t="str">
        <f>IF(H8="","",IF(H8=J8,"△",IF(H8&gt;J8,"○","●")))</f>
        <v>○</v>
      </c>
      <c r="H8" s="138">
        <v>3</v>
      </c>
      <c r="I8" s="138" t="s">
        <v>1</v>
      </c>
      <c r="J8" s="138">
        <v>2</v>
      </c>
      <c r="K8" s="207">
        <f>IF(L8="","",IF(L8=N8,"△",IF(L8&gt;N8,"○","●")))</f>
      </c>
      <c r="L8" s="138"/>
      <c r="M8" s="138"/>
      <c r="N8" s="138"/>
      <c r="O8" s="207" t="str">
        <f>IF(P8="","",IF(P8=R8,"△",IF(P8&gt;R8,"○","●")))</f>
        <v>○</v>
      </c>
      <c r="P8" s="138">
        <v>8</v>
      </c>
      <c r="Q8" s="138" t="s">
        <v>1</v>
      </c>
      <c r="R8" s="138">
        <v>0</v>
      </c>
      <c r="S8" s="136">
        <f>COUNTIF(C8:R9,"○")*3+COUNTIF(C8:R9,"△")</f>
        <v>6</v>
      </c>
      <c r="T8" s="135">
        <f>D8+H8+L8+P8+D9+H9+L9+P9</f>
        <v>13</v>
      </c>
      <c r="U8" s="134">
        <f>-(F8+J8+N8+R8+F9+J9+N9+R9)</f>
        <v>-6</v>
      </c>
      <c r="V8" s="134">
        <f>T8+U8</f>
        <v>7</v>
      </c>
      <c r="W8" s="133">
        <f>RANK(S8,$S$4:$S$11,0)</f>
        <v>2</v>
      </c>
      <c r="X8" s="178"/>
      <c r="Y8" s="132"/>
    </row>
    <row r="9" spans="1:25" ht="41.25" customHeight="1">
      <c r="A9" s="117"/>
      <c r="B9" s="118"/>
      <c r="C9" s="208">
        <f>IF(D9="","",IF(D9=F9,"△",IF(D9&gt;F9,"○","●")))</f>
      </c>
      <c r="D9" s="150"/>
      <c r="E9" s="149" t="s">
        <v>1</v>
      </c>
      <c r="F9" s="152"/>
      <c r="G9" s="208">
        <f>IF(H9="","",IF(H9=J9,"△",IF(H9&gt;J9,"○","●")))</f>
      </c>
      <c r="H9" s="150"/>
      <c r="I9" s="149" t="s">
        <v>1</v>
      </c>
      <c r="J9" s="152"/>
      <c r="K9" s="208">
        <f>IF(L9="","",IF(L9=N9,"△",IF(L9&gt;N9,"○","●")))</f>
      </c>
      <c r="L9" s="150"/>
      <c r="M9" s="149"/>
      <c r="N9" s="152"/>
      <c r="O9" s="208">
        <f>IF(P9="","",IF(P9=R9,"△",IF(P9&gt;R9,"○","●")))</f>
      </c>
      <c r="P9" s="150"/>
      <c r="Q9" s="149" t="s">
        <v>1</v>
      </c>
      <c r="R9" s="152"/>
      <c r="S9" s="147"/>
      <c r="T9" s="146"/>
      <c r="U9" s="145"/>
      <c r="V9" s="145"/>
      <c r="W9" s="144"/>
      <c r="X9" s="179"/>
      <c r="Y9" s="142"/>
    </row>
    <row r="10" spans="1:25" ht="41.25" customHeight="1">
      <c r="A10" s="111" t="s">
        <v>61</v>
      </c>
      <c r="B10" s="112"/>
      <c r="C10" s="207" t="str">
        <f>IF(D10="","",IF(D10=F10,"△",IF(D10&gt;F10,"○","●")))</f>
        <v>△</v>
      </c>
      <c r="D10" s="138">
        <v>4</v>
      </c>
      <c r="E10" s="138" t="s">
        <v>1</v>
      </c>
      <c r="F10" s="138">
        <v>4</v>
      </c>
      <c r="G10" s="207" t="str">
        <f>IF(H10="","",IF(H10=J10,"△",IF(H10&gt;J10,"○","●")))</f>
        <v>●</v>
      </c>
      <c r="H10" s="138">
        <v>2</v>
      </c>
      <c r="I10" s="138" t="s">
        <v>1</v>
      </c>
      <c r="J10" s="138">
        <v>5</v>
      </c>
      <c r="K10" s="207" t="str">
        <f>IF(L10="","",IF(L10=N10,"△",IF(L10&gt;N10,"○","●")))</f>
        <v>●</v>
      </c>
      <c r="L10" s="138">
        <v>0</v>
      </c>
      <c r="M10" s="138" t="s">
        <v>1</v>
      </c>
      <c r="N10" s="138">
        <v>8</v>
      </c>
      <c r="O10" s="207">
        <f>IF(P10="","",IF(P10=R10,"△",IF(P10&gt;R10,"○","●")))</f>
      </c>
      <c r="P10" s="138"/>
      <c r="Q10" s="138"/>
      <c r="R10" s="138"/>
      <c r="S10" s="136">
        <f>COUNTIF(C10:R11,"○")*3+COUNTIF(C10:R11,"△")</f>
        <v>1</v>
      </c>
      <c r="T10" s="135">
        <f>D10+H10+L10+P10+D11+H11+L11+P11</f>
        <v>6</v>
      </c>
      <c r="U10" s="134">
        <f>-(F10+J10+N10+R10+F11+J11+N11+R11)</f>
        <v>-17</v>
      </c>
      <c r="V10" s="134">
        <f>T10+U10</f>
        <v>-11</v>
      </c>
      <c r="W10" s="133">
        <f>RANK(S10,$S$4:$S$11,0)</f>
        <v>4</v>
      </c>
      <c r="X10" s="178"/>
      <c r="Y10" s="132"/>
    </row>
    <row r="11" spans="1:25" ht="41.25" customHeight="1" thickBot="1">
      <c r="A11" s="113"/>
      <c r="B11" s="114"/>
      <c r="C11" s="206">
        <f>IF(D11="","",IF(D11=F11,"△",IF(D11&gt;F11,"○","●")))</f>
      </c>
      <c r="D11" s="129"/>
      <c r="E11" s="128" t="s">
        <v>1</v>
      </c>
      <c r="F11" s="128"/>
      <c r="G11" s="206">
        <f>IF(H11="","",IF(H11=J11,"△",IF(H11&gt;J11,"○","●")))</f>
      </c>
      <c r="H11" s="129"/>
      <c r="I11" s="128" t="s">
        <v>1</v>
      </c>
      <c r="J11" s="128"/>
      <c r="K11" s="206">
        <f>IF(L11="","",IF(L11=N11,"△",IF(L11&gt;N11,"○","●")))</f>
      </c>
      <c r="L11" s="129"/>
      <c r="M11" s="128" t="s">
        <v>1</v>
      </c>
      <c r="N11" s="128"/>
      <c r="O11" s="206">
        <f>IF(P11="","",IF(P11=R11,"△",IF(P11&gt;R11,"○","●")))</f>
      </c>
      <c r="P11" s="129"/>
      <c r="Q11" s="128"/>
      <c r="R11" s="128"/>
      <c r="S11" s="126"/>
      <c r="T11" s="125"/>
      <c r="U11" s="124"/>
      <c r="V11" s="124"/>
      <c r="W11" s="123"/>
      <c r="X11" s="177"/>
      <c r="Y11" s="122"/>
    </row>
    <row r="12" spans="1:25" ht="13.5" customHeight="1">
      <c r="A12" s="121"/>
      <c r="B12" s="121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19"/>
      <c r="R12" s="119"/>
      <c r="S12" s="121"/>
      <c r="T12" s="120"/>
      <c r="U12" s="120"/>
      <c r="V12" s="120"/>
      <c r="W12" s="119"/>
      <c r="X12" s="119"/>
      <c r="Y12" s="119"/>
    </row>
    <row r="13" spans="1:25" ht="13.5" customHeight="1">
      <c r="A13" s="121"/>
      <c r="B13" s="121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19"/>
      <c r="R13" s="119"/>
      <c r="S13" s="121"/>
      <c r="T13" s="120"/>
      <c r="U13" s="120"/>
      <c r="V13" s="120"/>
      <c r="W13" s="119"/>
      <c r="X13" s="119"/>
      <c r="Y13" s="119"/>
    </row>
    <row r="14" spans="2:3" ht="12.75">
      <c r="B14" s="205"/>
      <c r="C14" s="205"/>
    </row>
    <row r="15" spans="2:3" ht="12.75">
      <c r="B15" s="205"/>
      <c r="C15" s="205"/>
    </row>
    <row r="16" spans="2:3" ht="12.75">
      <c r="B16" s="205"/>
      <c r="C16" s="205"/>
    </row>
    <row r="17" spans="2:3" ht="12.75">
      <c r="B17" s="205"/>
      <c r="C17" s="205"/>
    </row>
    <row r="18" spans="2:3" ht="12.75">
      <c r="B18" s="205"/>
      <c r="C18" s="205"/>
    </row>
    <row r="19" spans="2:3" ht="12.75">
      <c r="B19" s="205"/>
      <c r="C19" s="205"/>
    </row>
    <row r="20" spans="2:3" ht="12.75">
      <c r="B20" s="205"/>
      <c r="C20" s="205"/>
    </row>
    <row r="21" spans="2:3" ht="12.75">
      <c r="B21" s="205"/>
      <c r="C21" s="205"/>
    </row>
  </sheetData>
  <sheetProtection/>
  <mergeCells count="49">
    <mergeCell ref="A1:Y1"/>
    <mergeCell ref="C2:F3"/>
    <mergeCell ref="G2:J3"/>
    <mergeCell ref="K2:N3"/>
    <mergeCell ref="O2:R3"/>
    <mergeCell ref="S2:S3"/>
    <mergeCell ref="T2:T3"/>
    <mergeCell ref="U2:U3"/>
    <mergeCell ref="V2:V3"/>
    <mergeCell ref="W2:W3"/>
    <mergeCell ref="X2:X3"/>
    <mergeCell ref="Y2:Y3"/>
    <mergeCell ref="AA3:AD3"/>
    <mergeCell ref="A4:B5"/>
    <mergeCell ref="S4:S5"/>
    <mergeCell ref="T4:T5"/>
    <mergeCell ref="U4:U5"/>
    <mergeCell ref="V4:V5"/>
    <mergeCell ref="W4:W5"/>
    <mergeCell ref="Y4:Y5"/>
    <mergeCell ref="A6:B7"/>
    <mergeCell ref="S6:S7"/>
    <mergeCell ref="T6:T7"/>
    <mergeCell ref="U6:U7"/>
    <mergeCell ref="V6:V7"/>
    <mergeCell ref="W6:W7"/>
    <mergeCell ref="A8:B9"/>
    <mergeCell ref="S8:S9"/>
    <mergeCell ref="T8:T9"/>
    <mergeCell ref="U8:U9"/>
    <mergeCell ref="V8:V9"/>
    <mergeCell ref="W8:W9"/>
    <mergeCell ref="S10:S11"/>
    <mergeCell ref="T10:T11"/>
    <mergeCell ref="U10:U11"/>
    <mergeCell ref="V10:V11"/>
    <mergeCell ref="W10:W11"/>
    <mergeCell ref="Y6:Y7"/>
    <mergeCell ref="Y8:Y9"/>
    <mergeCell ref="B19:C19"/>
    <mergeCell ref="B20:C20"/>
    <mergeCell ref="B21:C21"/>
    <mergeCell ref="Y10:Y11"/>
    <mergeCell ref="B14:C14"/>
    <mergeCell ref="B15:C15"/>
    <mergeCell ref="B16:C16"/>
    <mergeCell ref="B17:C17"/>
    <mergeCell ref="B18:C18"/>
    <mergeCell ref="A10:B11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1"/>
  <sheetViews>
    <sheetView zoomScale="50" zoomScaleNormal="50" zoomScaleSheetLayoutView="75" zoomScalePageLayoutView="0" workbookViewId="0" topLeftCell="A1">
      <selection activeCell="AC9" sqref="AC9"/>
    </sheetView>
  </sheetViews>
  <sheetFormatPr defaultColWidth="9.00390625" defaultRowHeight="15"/>
  <cols>
    <col min="1" max="2" width="8.140625" style="1" customWidth="1"/>
    <col min="3" max="18" width="3.28125" style="1" customWidth="1"/>
    <col min="19" max="24" width="10.00390625" style="1" customWidth="1"/>
    <col min="25" max="25" width="26.140625" style="1" customWidth="1"/>
    <col min="26" max="26" width="9.00390625" style="1" customWidth="1"/>
    <col min="27" max="30" width="3.421875" style="1" customWidth="1"/>
    <col min="31" max="16384" width="9.00390625" style="1" customWidth="1"/>
  </cols>
  <sheetData>
    <row r="1" spans="1:25" ht="60" customHeight="1" thickBot="1">
      <c r="A1" s="213" t="s">
        <v>65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1:25" ht="41.25" customHeight="1">
      <c r="A2" s="19"/>
      <c r="B2" s="18" t="s">
        <v>12</v>
      </c>
      <c r="C2" s="173" t="str">
        <f>$A$4</f>
        <v>鯖江中</v>
      </c>
      <c r="D2" s="172"/>
      <c r="E2" s="172"/>
      <c r="F2" s="174"/>
      <c r="G2" s="173" t="str">
        <f>$A$6</f>
        <v>清水中</v>
      </c>
      <c r="H2" s="172"/>
      <c r="I2" s="172"/>
      <c r="J2" s="174"/>
      <c r="K2" s="173" t="str">
        <f>$A$8</f>
        <v>至民中</v>
      </c>
      <c r="L2" s="172"/>
      <c r="M2" s="172"/>
      <c r="N2" s="174"/>
      <c r="O2" s="173" t="str">
        <f>$A$10</f>
        <v>足羽中</v>
      </c>
      <c r="P2" s="172"/>
      <c r="Q2" s="172"/>
      <c r="R2" s="174"/>
      <c r="S2" s="170" t="s">
        <v>11</v>
      </c>
      <c r="T2" s="169" t="s">
        <v>0</v>
      </c>
      <c r="U2" s="169" t="s">
        <v>10</v>
      </c>
      <c r="V2" s="169" t="s">
        <v>9</v>
      </c>
      <c r="W2" s="168" t="s">
        <v>8</v>
      </c>
      <c r="X2" s="168" t="s">
        <v>7</v>
      </c>
      <c r="Y2" s="167" t="s">
        <v>6</v>
      </c>
    </row>
    <row r="3" spans="1:30" ht="41.25" customHeight="1" thickBot="1">
      <c r="A3" s="17" t="s">
        <v>5</v>
      </c>
      <c r="B3" s="166"/>
      <c r="C3" s="164"/>
      <c r="D3" s="163"/>
      <c r="E3" s="163"/>
      <c r="F3" s="165"/>
      <c r="G3" s="211"/>
      <c r="H3" s="163"/>
      <c r="I3" s="163"/>
      <c r="J3" s="165"/>
      <c r="K3" s="211"/>
      <c r="L3" s="163"/>
      <c r="M3" s="163"/>
      <c r="N3" s="165"/>
      <c r="O3" s="211"/>
      <c r="P3" s="163"/>
      <c r="Q3" s="163"/>
      <c r="R3" s="165"/>
      <c r="S3" s="161"/>
      <c r="T3" s="160"/>
      <c r="U3" s="160"/>
      <c r="V3" s="160"/>
      <c r="W3" s="159"/>
      <c r="X3" s="158"/>
      <c r="Y3" s="157"/>
      <c r="AA3" s="102" t="s">
        <v>4</v>
      </c>
      <c r="AB3" s="102"/>
      <c r="AC3" s="102"/>
      <c r="AD3" s="102"/>
    </row>
    <row r="4" spans="1:30" ht="41.25" customHeight="1">
      <c r="A4" s="111" t="s">
        <v>64</v>
      </c>
      <c r="B4" s="141"/>
      <c r="C4" s="139"/>
      <c r="D4" s="138"/>
      <c r="E4" s="138"/>
      <c r="F4" s="138"/>
      <c r="G4" s="209" t="str">
        <f>IF(H4="","",IF(H4=J4,"△",IF(H4&gt;J4,"○","●")))</f>
        <v>●</v>
      </c>
      <c r="H4" s="138">
        <v>0</v>
      </c>
      <c r="I4" s="138" t="s">
        <v>1</v>
      </c>
      <c r="J4" s="138">
        <v>2</v>
      </c>
      <c r="K4" s="209" t="str">
        <f>IF(L4="","",IF(L4=N4,"△",IF(L4&gt;N4,"○","●")))</f>
        <v>●</v>
      </c>
      <c r="L4" s="138">
        <v>0</v>
      </c>
      <c r="M4" s="138" t="s">
        <v>1</v>
      </c>
      <c r="N4" s="138">
        <v>3</v>
      </c>
      <c r="O4" s="209" t="str">
        <f>IF(P4="","",IF(P4=R4,"△",IF(P4&gt;R4,"○","●")))</f>
        <v>●</v>
      </c>
      <c r="P4" s="138">
        <v>1</v>
      </c>
      <c r="Q4" s="138" t="s">
        <v>1</v>
      </c>
      <c r="R4" s="138">
        <v>3</v>
      </c>
      <c r="S4" s="136">
        <f>COUNTIF(C4:R5,"○")*3+COUNTIF(C4:R5,"△")</f>
        <v>0</v>
      </c>
      <c r="T4" s="135">
        <f>D4+H4+L4+P4+D5+H5+L5+P5</f>
        <v>1</v>
      </c>
      <c r="U4" s="134">
        <f>-(F4+J4+N4+R4+F5+J5+N5+R5)</f>
        <v>-8</v>
      </c>
      <c r="V4" s="134">
        <f>T4+U4</f>
        <v>-7</v>
      </c>
      <c r="W4" s="133">
        <f>RANK(S4,$S$4:$S$11,0)</f>
        <v>4</v>
      </c>
      <c r="X4" s="178"/>
      <c r="Y4" s="132"/>
      <c r="AA4" s="139" t="str">
        <f>IF(AB4="","",IF(AB4=AD4,"△",IF(AB4&gt;AD4,"○","●")))</f>
        <v>○</v>
      </c>
      <c r="AB4" s="138">
        <v>2</v>
      </c>
      <c r="AC4" s="138" t="s">
        <v>1</v>
      </c>
      <c r="AD4" s="140">
        <v>1</v>
      </c>
    </row>
    <row r="5" spans="1:30" ht="41.25" customHeight="1" thickBot="1">
      <c r="A5" s="117"/>
      <c r="B5" s="154"/>
      <c r="C5" s="210"/>
      <c r="D5" s="150"/>
      <c r="E5" s="149"/>
      <c r="F5" s="152"/>
      <c r="G5" s="208">
        <f>IF(H5="","",IF(H5=J5,"△",IF(H5&gt;J5,"○","●")))</f>
      </c>
      <c r="H5" s="150"/>
      <c r="I5" s="149" t="s">
        <v>1</v>
      </c>
      <c r="J5" s="152"/>
      <c r="K5" s="208">
        <f>IF(L5="","",IF(L5=N5,"△",IF(L5&gt;N5,"○","●")))</f>
      </c>
      <c r="L5" s="150"/>
      <c r="M5" s="149" t="s">
        <v>1</v>
      </c>
      <c r="N5" s="152"/>
      <c r="O5" s="208">
        <f>IF(P5="","",IF(P5=R5,"△",IF(P5&gt;R5,"○","●")))</f>
      </c>
      <c r="P5" s="150"/>
      <c r="Q5" s="149" t="s">
        <v>1</v>
      </c>
      <c r="R5" s="152"/>
      <c r="S5" s="147"/>
      <c r="T5" s="146"/>
      <c r="U5" s="145"/>
      <c r="V5" s="145"/>
      <c r="W5" s="144"/>
      <c r="X5" s="179"/>
      <c r="Y5" s="142"/>
      <c r="AA5" s="156" t="str">
        <f>IF(AB5="","",IF(AB5=AD5,"△",IF(AB5&gt;AD5,"○","●")))</f>
        <v>●</v>
      </c>
      <c r="AB5" s="150">
        <v>0</v>
      </c>
      <c r="AC5" s="149" t="s">
        <v>1</v>
      </c>
      <c r="AD5" s="155">
        <v>1</v>
      </c>
    </row>
    <row r="6" spans="1:25" ht="41.25" customHeight="1">
      <c r="A6" s="111" t="s">
        <v>63</v>
      </c>
      <c r="B6" s="112"/>
      <c r="C6" s="209" t="str">
        <f>IF(D6="","",IF(D6=F6,"△",IF(D6&gt;F6,"○","●")))</f>
        <v>○</v>
      </c>
      <c r="D6" s="138">
        <v>2</v>
      </c>
      <c r="E6" s="138" t="s">
        <v>1</v>
      </c>
      <c r="F6" s="138">
        <v>0</v>
      </c>
      <c r="G6" s="207">
        <f>IF(H6="","",IF(H6=J6,"△",IF(H6&gt;J6,"○","●")))</f>
      </c>
      <c r="H6" s="138"/>
      <c r="I6" s="138"/>
      <c r="J6" s="138"/>
      <c r="K6" s="207" t="str">
        <f>IF(L6="","",IF(L6=N6,"△",IF(L6&gt;N6,"○","●")))</f>
        <v>△</v>
      </c>
      <c r="L6" s="138">
        <v>0</v>
      </c>
      <c r="M6" s="138" t="s">
        <v>1</v>
      </c>
      <c r="N6" s="138">
        <v>0</v>
      </c>
      <c r="O6" s="207" t="str">
        <f>IF(P6="","",IF(P6=R6,"△",IF(P6&gt;R6,"○","●")))</f>
        <v>△</v>
      </c>
      <c r="P6" s="138">
        <v>0</v>
      </c>
      <c r="Q6" s="138" t="s">
        <v>1</v>
      </c>
      <c r="R6" s="138">
        <v>0</v>
      </c>
      <c r="S6" s="136">
        <f>COUNTIF(C6:R7,"○")*3+COUNTIF(C6:R7,"△")</f>
        <v>5</v>
      </c>
      <c r="T6" s="135">
        <f>D6+H6+L6+P6+D7+H7+L7+P7</f>
        <v>2</v>
      </c>
      <c r="U6" s="134">
        <f>-(F6+J6+N6+R6+F7+J7+N7+R7)</f>
        <v>0</v>
      </c>
      <c r="V6" s="134">
        <f>T6+U6</f>
        <v>2</v>
      </c>
      <c r="W6" s="133">
        <f>RANK(S6,$S$4:$S$11,0)</f>
        <v>1</v>
      </c>
      <c r="X6" s="178"/>
      <c r="Y6" s="132"/>
    </row>
    <row r="7" spans="1:25" ht="41.25" customHeight="1">
      <c r="A7" s="117"/>
      <c r="B7" s="118"/>
      <c r="C7" s="208">
        <f>IF(D7="","",IF(D7=F7,"△",IF(D7&gt;F7,"○","●")))</f>
      </c>
      <c r="D7" s="150"/>
      <c r="E7" s="149" t="s">
        <v>1</v>
      </c>
      <c r="F7" s="152"/>
      <c r="G7" s="208">
        <f>IF(H7="","",IF(H7=J7,"△",IF(H7&gt;J7,"○","●")))</f>
      </c>
      <c r="H7" s="150"/>
      <c r="I7" s="149"/>
      <c r="J7" s="152"/>
      <c r="K7" s="208">
        <f>IF(L7="","",IF(L7=N7,"△",IF(L7&gt;N7,"○","●")))</f>
      </c>
      <c r="L7" s="150"/>
      <c r="M7" s="149" t="s">
        <v>1</v>
      </c>
      <c r="N7" s="152"/>
      <c r="O7" s="208">
        <f>IF(P7="","",IF(P7=R7,"△",IF(P7&gt;R7,"○","●")))</f>
      </c>
      <c r="P7" s="150"/>
      <c r="Q7" s="149" t="s">
        <v>1</v>
      </c>
      <c r="R7" s="152"/>
      <c r="S7" s="147"/>
      <c r="T7" s="146"/>
      <c r="U7" s="145"/>
      <c r="V7" s="145"/>
      <c r="W7" s="144"/>
      <c r="X7" s="179"/>
      <c r="Y7" s="142"/>
    </row>
    <row r="8" spans="1:25" ht="41.25" customHeight="1">
      <c r="A8" s="111" t="s">
        <v>62</v>
      </c>
      <c r="B8" s="112"/>
      <c r="C8" s="207" t="str">
        <f>IF(D8="","",IF(D8=F8,"△",IF(D8&gt;F8,"○","●")))</f>
        <v>○</v>
      </c>
      <c r="D8" s="138">
        <v>3</v>
      </c>
      <c r="E8" s="138" t="s">
        <v>1</v>
      </c>
      <c r="F8" s="138">
        <v>0</v>
      </c>
      <c r="G8" s="207" t="str">
        <f>IF(H8="","",IF(H8=J8,"△",IF(H8&gt;J8,"○","●")))</f>
        <v>△</v>
      </c>
      <c r="H8" s="138">
        <v>0</v>
      </c>
      <c r="I8" s="138" t="s">
        <v>1</v>
      </c>
      <c r="J8" s="138">
        <v>0</v>
      </c>
      <c r="K8" s="207">
        <f>IF(L8="","",IF(L8=N8,"△",IF(L8&gt;N8,"○","●")))</f>
      </c>
      <c r="L8" s="138"/>
      <c r="M8" s="138"/>
      <c r="N8" s="138"/>
      <c r="O8" s="207" t="str">
        <f>IF(P8="","",IF(P8=R8,"△",IF(P8&gt;R8,"○","●")))</f>
        <v>△</v>
      </c>
      <c r="P8" s="138">
        <v>0</v>
      </c>
      <c r="Q8" s="138" t="s">
        <v>1</v>
      </c>
      <c r="R8" s="138">
        <v>0</v>
      </c>
      <c r="S8" s="136">
        <f>COUNTIF(C8:R9,"○")*3+COUNTIF(C8:R9,"△")</f>
        <v>5</v>
      </c>
      <c r="T8" s="135">
        <f>D8+H8+L8+P8+D9+H9+L9+P9</f>
        <v>3</v>
      </c>
      <c r="U8" s="134">
        <f>-(F8+J8+N8+R8+F9+J9+N9+R9)</f>
        <v>0</v>
      </c>
      <c r="V8" s="134">
        <f>T8+U8</f>
        <v>3</v>
      </c>
      <c r="W8" s="133">
        <f>RANK(S8,$S$4:$S$11,0)</f>
        <v>1</v>
      </c>
      <c r="X8" s="178"/>
      <c r="Y8" s="132"/>
    </row>
    <row r="9" spans="1:25" ht="41.25" customHeight="1">
      <c r="A9" s="117"/>
      <c r="B9" s="118"/>
      <c r="C9" s="208">
        <f>IF(D9="","",IF(D9=F9,"△",IF(D9&gt;F9,"○","●")))</f>
      </c>
      <c r="D9" s="150"/>
      <c r="E9" s="149" t="s">
        <v>1</v>
      </c>
      <c r="F9" s="152"/>
      <c r="G9" s="208">
        <f>IF(H9="","",IF(H9=J9,"△",IF(H9&gt;J9,"○","●")))</f>
      </c>
      <c r="H9" s="150"/>
      <c r="I9" s="149" t="s">
        <v>1</v>
      </c>
      <c r="J9" s="152"/>
      <c r="K9" s="208">
        <f>IF(L9="","",IF(L9=N9,"△",IF(L9&gt;N9,"○","●")))</f>
      </c>
      <c r="L9" s="150"/>
      <c r="M9" s="149"/>
      <c r="N9" s="152"/>
      <c r="O9" s="208">
        <f>IF(P9="","",IF(P9=R9,"△",IF(P9&gt;R9,"○","●")))</f>
      </c>
      <c r="P9" s="150"/>
      <c r="Q9" s="149" t="s">
        <v>1</v>
      </c>
      <c r="R9" s="152"/>
      <c r="S9" s="147"/>
      <c r="T9" s="146"/>
      <c r="U9" s="145"/>
      <c r="V9" s="145"/>
      <c r="W9" s="144"/>
      <c r="X9" s="179"/>
      <c r="Y9" s="142"/>
    </row>
    <row r="10" spans="1:25" ht="41.25" customHeight="1">
      <c r="A10" s="111" t="s">
        <v>61</v>
      </c>
      <c r="B10" s="112"/>
      <c r="C10" s="207" t="str">
        <f>IF(D10="","",IF(D10=F10,"△",IF(D10&gt;F10,"○","●")))</f>
        <v>○</v>
      </c>
      <c r="D10" s="138">
        <v>3</v>
      </c>
      <c r="E10" s="138" t="s">
        <v>1</v>
      </c>
      <c r="F10" s="138">
        <v>1</v>
      </c>
      <c r="G10" s="207" t="str">
        <f>IF(H10="","",IF(H10=J10,"△",IF(H10&gt;J10,"○","●")))</f>
        <v>△</v>
      </c>
      <c r="H10" s="138">
        <v>0</v>
      </c>
      <c r="I10" s="138" t="s">
        <v>1</v>
      </c>
      <c r="J10" s="138">
        <v>0</v>
      </c>
      <c r="K10" s="207" t="str">
        <f>IF(L10="","",IF(L10=N10,"△",IF(L10&gt;N10,"○","●")))</f>
        <v>△</v>
      </c>
      <c r="L10" s="138">
        <v>0</v>
      </c>
      <c r="M10" s="138" t="s">
        <v>1</v>
      </c>
      <c r="N10" s="138">
        <v>0</v>
      </c>
      <c r="O10" s="207">
        <f>IF(P10="","",IF(P10=R10,"△",IF(P10&gt;R10,"○","●")))</f>
      </c>
      <c r="P10" s="138"/>
      <c r="Q10" s="138"/>
      <c r="R10" s="138"/>
      <c r="S10" s="136">
        <f>COUNTIF(C10:R11,"○")*3+COUNTIF(C10:R11,"△")</f>
        <v>5</v>
      </c>
      <c r="T10" s="135">
        <f>D10+H10+L10+P10+D11+H11+L11+P11</f>
        <v>3</v>
      </c>
      <c r="U10" s="134">
        <f>-(F10+J10+N10+R10+F11+J11+N11+R11)</f>
        <v>-1</v>
      </c>
      <c r="V10" s="134">
        <f>T10+U10</f>
        <v>2</v>
      </c>
      <c r="W10" s="133">
        <f>RANK(S10,$S$4:$S$11,0)</f>
        <v>1</v>
      </c>
      <c r="X10" s="178"/>
      <c r="Y10" s="132"/>
    </row>
    <row r="11" spans="1:25" ht="41.25" customHeight="1" thickBot="1">
      <c r="A11" s="113"/>
      <c r="B11" s="114"/>
      <c r="C11" s="206">
        <f>IF(D11="","",IF(D11=F11,"△",IF(D11&gt;F11,"○","●")))</f>
      </c>
      <c r="D11" s="129"/>
      <c r="E11" s="128" t="s">
        <v>1</v>
      </c>
      <c r="F11" s="128"/>
      <c r="G11" s="206">
        <f>IF(H11="","",IF(H11=J11,"△",IF(H11&gt;J11,"○","●")))</f>
      </c>
      <c r="H11" s="129"/>
      <c r="I11" s="128" t="s">
        <v>1</v>
      </c>
      <c r="J11" s="128"/>
      <c r="K11" s="206">
        <f>IF(L11="","",IF(L11=N11,"△",IF(L11&gt;N11,"○","●")))</f>
      </c>
      <c r="L11" s="129"/>
      <c r="M11" s="128" t="s">
        <v>1</v>
      </c>
      <c r="N11" s="128"/>
      <c r="O11" s="206">
        <f>IF(P11="","",IF(P11=R11,"△",IF(P11&gt;R11,"○","●")))</f>
      </c>
      <c r="P11" s="129"/>
      <c r="Q11" s="128"/>
      <c r="R11" s="128"/>
      <c r="S11" s="126"/>
      <c r="T11" s="125"/>
      <c r="U11" s="124"/>
      <c r="V11" s="124"/>
      <c r="W11" s="123"/>
      <c r="X11" s="177"/>
      <c r="Y11" s="122"/>
    </row>
    <row r="12" spans="1:25" ht="13.5" customHeight="1">
      <c r="A12" s="121"/>
      <c r="B12" s="121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19"/>
      <c r="R12" s="119"/>
      <c r="S12" s="121"/>
      <c r="T12" s="120"/>
      <c r="U12" s="120"/>
      <c r="V12" s="120"/>
      <c r="W12" s="119"/>
      <c r="X12" s="119"/>
      <c r="Y12" s="119"/>
    </row>
    <row r="13" spans="1:25" ht="13.5" customHeight="1">
      <c r="A13" s="121"/>
      <c r="B13" s="121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19"/>
      <c r="R13" s="119"/>
      <c r="S13" s="121"/>
      <c r="T13" s="120"/>
      <c r="U13" s="120"/>
      <c r="V13" s="120"/>
      <c r="W13" s="119"/>
      <c r="X13" s="119"/>
      <c r="Y13" s="119"/>
    </row>
    <row r="14" spans="2:3" ht="12.75">
      <c r="B14" s="205"/>
      <c r="C14" s="205"/>
    </row>
    <row r="15" spans="2:3" ht="12.75">
      <c r="B15" s="205"/>
      <c r="C15" s="205"/>
    </row>
    <row r="16" spans="2:3" ht="12.75">
      <c r="B16" s="205"/>
      <c r="C16" s="205"/>
    </row>
    <row r="17" spans="2:3" ht="12.75">
      <c r="B17" s="205"/>
      <c r="C17" s="205"/>
    </row>
    <row r="18" spans="2:3" ht="12.75">
      <c r="B18" s="205"/>
      <c r="C18" s="205"/>
    </row>
    <row r="19" spans="2:3" ht="12.75">
      <c r="B19" s="205"/>
      <c r="C19" s="205"/>
    </row>
    <row r="20" spans="2:3" ht="12.75">
      <c r="B20" s="205"/>
      <c r="C20" s="205"/>
    </row>
    <row r="21" spans="2:3" ht="12.75">
      <c r="B21" s="205"/>
      <c r="C21" s="205"/>
    </row>
  </sheetData>
  <sheetProtection/>
  <mergeCells count="49">
    <mergeCell ref="A1:Y1"/>
    <mergeCell ref="C2:F3"/>
    <mergeCell ref="G2:J3"/>
    <mergeCell ref="K2:N3"/>
    <mergeCell ref="O2:R3"/>
    <mergeCell ref="S2:S3"/>
    <mergeCell ref="T2:T3"/>
    <mergeCell ref="U2:U3"/>
    <mergeCell ref="V2:V3"/>
    <mergeCell ref="W2:W3"/>
    <mergeCell ref="X2:X3"/>
    <mergeCell ref="Y2:Y3"/>
    <mergeCell ref="AA3:AD3"/>
    <mergeCell ref="A4:B5"/>
    <mergeCell ref="S4:S5"/>
    <mergeCell ref="T4:T5"/>
    <mergeCell ref="U4:U5"/>
    <mergeCell ref="V4:V5"/>
    <mergeCell ref="W4:W5"/>
    <mergeCell ref="Y4:Y5"/>
    <mergeCell ref="A6:B7"/>
    <mergeCell ref="S6:S7"/>
    <mergeCell ref="T6:T7"/>
    <mergeCell ref="U6:U7"/>
    <mergeCell ref="V6:V7"/>
    <mergeCell ref="W6:W7"/>
    <mergeCell ref="A8:B9"/>
    <mergeCell ref="S8:S9"/>
    <mergeCell ref="T8:T9"/>
    <mergeCell ref="U8:U9"/>
    <mergeCell ref="V8:V9"/>
    <mergeCell ref="W8:W9"/>
    <mergeCell ref="S10:S11"/>
    <mergeCell ref="T10:T11"/>
    <mergeCell ref="U10:U11"/>
    <mergeCell ref="V10:V11"/>
    <mergeCell ref="W10:W11"/>
    <mergeCell ref="Y6:Y7"/>
    <mergeCell ref="Y8:Y9"/>
    <mergeCell ref="B19:C19"/>
    <mergeCell ref="B20:C20"/>
    <mergeCell ref="B21:C21"/>
    <mergeCell ref="Y10:Y11"/>
    <mergeCell ref="B14:C14"/>
    <mergeCell ref="B15:C15"/>
    <mergeCell ref="B16:C16"/>
    <mergeCell ref="B17:C17"/>
    <mergeCell ref="B18:C18"/>
    <mergeCell ref="A10:B11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A1">
      <selection activeCell="A1" sqref="A1:Y11"/>
    </sheetView>
  </sheetViews>
  <sheetFormatPr defaultColWidth="9.140625" defaultRowHeight="15"/>
  <sheetData>
    <row r="1" spans="1:25" ht="42.75" thickBot="1">
      <c r="A1" s="213" t="s">
        <v>66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1:25" ht="15">
      <c r="A2" s="19"/>
      <c r="B2" s="18" t="s">
        <v>12</v>
      </c>
      <c r="C2" s="173" t="str">
        <f>$A$4</f>
        <v>松岡中</v>
      </c>
      <c r="D2" s="172"/>
      <c r="E2" s="172"/>
      <c r="F2" s="174"/>
      <c r="G2" s="173" t="str">
        <f>$A$6</f>
        <v>勝山中部中</v>
      </c>
      <c r="H2" s="172"/>
      <c r="I2" s="172"/>
      <c r="J2" s="174"/>
      <c r="K2" s="173" t="str">
        <f>$A$8</f>
        <v>開成中</v>
      </c>
      <c r="L2" s="172"/>
      <c r="M2" s="172"/>
      <c r="N2" s="174"/>
      <c r="O2" s="173" t="str">
        <f>$A$10</f>
        <v>勝山北部・南部中</v>
      </c>
      <c r="P2" s="172"/>
      <c r="Q2" s="172"/>
      <c r="R2" s="174"/>
      <c r="S2" s="170" t="s">
        <v>11</v>
      </c>
      <c r="T2" s="169" t="s">
        <v>0</v>
      </c>
      <c r="U2" s="169" t="s">
        <v>10</v>
      </c>
      <c r="V2" s="169" t="s">
        <v>9</v>
      </c>
      <c r="W2" s="168" t="s">
        <v>8</v>
      </c>
      <c r="X2" s="168" t="s">
        <v>7</v>
      </c>
      <c r="Y2" s="167" t="s">
        <v>6</v>
      </c>
    </row>
    <row r="3" spans="1:25" ht="15.75" thickBot="1">
      <c r="A3" s="17" t="s">
        <v>5</v>
      </c>
      <c r="B3" s="166"/>
      <c r="C3" s="164"/>
      <c r="D3" s="163"/>
      <c r="E3" s="163"/>
      <c r="F3" s="165"/>
      <c r="G3" s="211"/>
      <c r="H3" s="163"/>
      <c r="I3" s="163"/>
      <c r="J3" s="165"/>
      <c r="K3" s="211"/>
      <c r="L3" s="163"/>
      <c r="M3" s="163"/>
      <c r="N3" s="165"/>
      <c r="O3" s="211"/>
      <c r="P3" s="163"/>
      <c r="Q3" s="163"/>
      <c r="R3" s="165"/>
      <c r="S3" s="161"/>
      <c r="T3" s="160"/>
      <c r="U3" s="160"/>
      <c r="V3" s="160"/>
      <c r="W3" s="159"/>
      <c r="X3" s="158"/>
      <c r="Y3" s="157"/>
    </row>
    <row r="4" spans="1:25" ht="17.25">
      <c r="A4" s="111" t="s">
        <v>67</v>
      </c>
      <c r="B4" s="141"/>
      <c r="C4" s="139"/>
      <c r="D4" s="138"/>
      <c r="E4" s="138"/>
      <c r="F4" s="138"/>
      <c r="G4" s="209" t="str">
        <f aca="true" t="shared" si="0" ref="G4:G11">IF(H4="","",IF(H4=J4,"△",IF(H4&gt;J4,"○","●")))</f>
        <v>△</v>
      </c>
      <c r="H4" s="138">
        <v>2</v>
      </c>
      <c r="I4" s="138" t="s">
        <v>1</v>
      </c>
      <c r="J4" s="138">
        <v>2</v>
      </c>
      <c r="K4" s="209" t="str">
        <f aca="true" t="shared" si="1" ref="K4:K11">IF(L4="","",IF(L4=N4,"△",IF(L4&gt;N4,"○","●")))</f>
        <v>●</v>
      </c>
      <c r="L4" s="138">
        <v>1</v>
      </c>
      <c r="M4" s="138" t="s">
        <v>1</v>
      </c>
      <c r="N4" s="138">
        <v>2</v>
      </c>
      <c r="O4" s="209" t="str">
        <f aca="true" t="shared" si="2" ref="O4:O11">IF(P4="","",IF(P4=R4,"△",IF(P4&gt;R4,"○","●")))</f>
        <v>○</v>
      </c>
      <c r="P4" s="138">
        <v>4</v>
      </c>
      <c r="Q4" s="138" t="s">
        <v>1</v>
      </c>
      <c r="R4" s="138">
        <v>0</v>
      </c>
      <c r="S4" s="136">
        <f>COUNTIF(C4:R5,"○")*3+COUNTIF(C4:R5,"△")</f>
        <v>4</v>
      </c>
      <c r="T4" s="135">
        <f>D4+H4+L4+P4+D5+H5+L5+P5</f>
        <v>7</v>
      </c>
      <c r="U4" s="134">
        <f>-(F4+J4+N4+R4+F5+J5+N5+R5)</f>
        <v>-4</v>
      </c>
      <c r="V4" s="134">
        <f>T4+U4</f>
        <v>3</v>
      </c>
      <c r="W4" s="133">
        <f>RANK(S4,$S$4:$S$11,0)</f>
        <v>2</v>
      </c>
      <c r="X4" s="178"/>
      <c r="Y4" s="132"/>
    </row>
    <row r="5" spans="1:25" ht="18" thickBot="1">
      <c r="A5" s="117"/>
      <c r="B5" s="154"/>
      <c r="C5" s="210"/>
      <c r="D5" s="150"/>
      <c r="E5" s="149"/>
      <c r="F5" s="152"/>
      <c r="G5" s="208">
        <f t="shared" si="0"/>
      </c>
      <c r="H5" s="150"/>
      <c r="I5" s="149" t="s">
        <v>1</v>
      </c>
      <c r="J5" s="152"/>
      <c r="K5" s="208">
        <f t="shared" si="1"/>
      </c>
      <c r="L5" s="150"/>
      <c r="M5" s="149" t="s">
        <v>1</v>
      </c>
      <c r="N5" s="152"/>
      <c r="O5" s="208">
        <f t="shared" si="2"/>
      </c>
      <c r="P5" s="150"/>
      <c r="Q5" s="149" t="s">
        <v>1</v>
      </c>
      <c r="R5" s="152"/>
      <c r="S5" s="147"/>
      <c r="T5" s="146"/>
      <c r="U5" s="145"/>
      <c r="V5" s="145"/>
      <c r="W5" s="144"/>
      <c r="X5" s="179"/>
      <c r="Y5" s="142"/>
    </row>
    <row r="6" spans="1:25" ht="17.25">
      <c r="A6" s="111" t="s">
        <v>68</v>
      </c>
      <c r="B6" s="112"/>
      <c r="C6" s="209" t="str">
        <f aca="true" t="shared" si="3" ref="C6:C11">IF(D6="","",IF(D6=F6,"△",IF(D6&gt;F6,"○","●")))</f>
        <v>△</v>
      </c>
      <c r="D6" s="138">
        <v>2</v>
      </c>
      <c r="E6" s="138" t="s">
        <v>1</v>
      </c>
      <c r="F6" s="138">
        <v>2</v>
      </c>
      <c r="G6" s="207">
        <f t="shared" si="0"/>
      </c>
      <c r="H6" s="138"/>
      <c r="I6" s="138"/>
      <c r="J6" s="138"/>
      <c r="K6" s="207" t="str">
        <f t="shared" si="1"/>
        <v>●</v>
      </c>
      <c r="L6" s="138">
        <v>0</v>
      </c>
      <c r="M6" s="138" t="s">
        <v>1</v>
      </c>
      <c r="N6" s="138">
        <v>5</v>
      </c>
      <c r="O6" s="207" t="str">
        <f t="shared" si="2"/>
        <v>△</v>
      </c>
      <c r="P6" s="138">
        <v>0</v>
      </c>
      <c r="Q6" s="138" t="s">
        <v>1</v>
      </c>
      <c r="R6" s="138">
        <v>0</v>
      </c>
      <c r="S6" s="136">
        <f>COUNTIF(C6:R7,"○")*3+COUNTIF(C6:R7,"△")</f>
        <v>2</v>
      </c>
      <c r="T6" s="135">
        <f>D6+H6+L6+P6+D7+H7+L7+P7</f>
        <v>2</v>
      </c>
      <c r="U6" s="134">
        <f>-(F6+J6+N6+R6+F7+J7+N7+R7)</f>
        <v>-7</v>
      </c>
      <c r="V6" s="134">
        <f>T6+U6</f>
        <v>-5</v>
      </c>
      <c r="W6" s="133">
        <f>RANK(S6,$S$4:$S$11,0)</f>
        <v>3</v>
      </c>
      <c r="X6" s="178"/>
      <c r="Y6" s="132"/>
    </row>
    <row r="7" spans="1:25" ht="17.25">
      <c r="A7" s="117"/>
      <c r="B7" s="118"/>
      <c r="C7" s="208">
        <f t="shared" si="3"/>
      </c>
      <c r="D7" s="150"/>
      <c r="E7" s="149" t="s">
        <v>1</v>
      </c>
      <c r="F7" s="152"/>
      <c r="G7" s="208">
        <f t="shared" si="0"/>
      </c>
      <c r="H7" s="150"/>
      <c r="I7" s="149"/>
      <c r="J7" s="152"/>
      <c r="K7" s="208">
        <f t="shared" si="1"/>
      </c>
      <c r="L7" s="150"/>
      <c r="M7" s="149" t="s">
        <v>1</v>
      </c>
      <c r="N7" s="152"/>
      <c r="O7" s="208">
        <f t="shared" si="2"/>
      </c>
      <c r="P7" s="150"/>
      <c r="Q7" s="149" t="s">
        <v>1</v>
      </c>
      <c r="R7" s="152"/>
      <c r="S7" s="147"/>
      <c r="T7" s="146"/>
      <c r="U7" s="145"/>
      <c r="V7" s="145"/>
      <c r="W7" s="144"/>
      <c r="X7" s="179"/>
      <c r="Y7" s="142"/>
    </row>
    <row r="8" spans="1:25" ht="15.75">
      <c r="A8" s="111" t="s">
        <v>69</v>
      </c>
      <c r="B8" s="112"/>
      <c r="C8" s="207" t="str">
        <f t="shared" si="3"/>
        <v>○</v>
      </c>
      <c r="D8" s="138">
        <v>2</v>
      </c>
      <c r="E8" s="138" t="s">
        <v>1</v>
      </c>
      <c r="F8" s="138">
        <v>1</v>
      </c>
      <c r="G8" s="207" t="str">
        <f t="shared" si="0"/>
        <v>○</v>
      </c>
      <c r="H8" s="138">
        <v>5</v>
      </c>
      <c r="I8" s="138" t="s">
        <v>1</v>
      </c>
      <c r="J8" s="138">
        <v>0</v>
      </c>
      <c r="K8" s="207">
        <f t="shared" si="1"/>
      </c>
      <c r="L8" s="138"/>
      <c r="M8" s="138"/>
      <c r="N8" s="138"/>
      <c r="O8" s="207" t="str">
        <f t="shared" si="2"/>
        <v>○</v>
      </c>
      <c r="P8" s="138">
        <v>14</v>
      </c>
      <c r="Q8" s="138" t="s">
        <v>1</v>
      </c>
      <c r="R8" s="138">
        <v>0</v>
      </c>
      <c r="S8" s="136">
        <f>COUNTIF(C8:R9,"○")*3+COUNTIF(C8:R9,"△")</f>
        <v>9</v>
      </c>
      <c r="T8" s="135">
        <f>D8+H8+L8+P8+D9+H9+L9+P9</f>
        <v>21</v>
      </c>
      <c r="U8" s="134">
        <f>-(F8+J8+N8+R8+F9+J9+N9+R9)</f>
        <v>-1</v>
      </c>
      <c r="V8" s="134">
        <f>T8+U8</f>
        <v>20</v>
      </c>
      <c r="W8" s="133">
        <f>RANK(S8,$S$4:$S$11,0)</f>
        <v>1</v>
      </c>
      <c r="X8" s="178"/>
      <c r="Y8" s="132"/>
    </row>
    <row r="9" spans="1:25" ht="15.75">
      <c r="A9" s="117"/>
      <c r="B9" s="118"/>
      <c r="C9" s="208">
        <f t="shared" si="3"/>
      </c>
      <c r="D9" s="150"/>
      <c r="E9" s="149" t="s">
        <v>1</v>
      </c>
      <c r="F9" s="152"/>
      <c r="G9" s="208">
        <f t="shared" si="0"/>
      </c>
      <c r="H9" s="150"/>
      <c r="I9" s="149" t="s">
        <v>1</v>
      </c>
      <c r="J9" s="152"/>
      <c r="K9" s="208">
        <f t="shared" si="1"/>
      </c>
      <c r="L9" s="150"/>
      <c r="M9" s="149"/>
      <c r="N9" s="152"/>
      <c r="O9" s="208">
        <f t="shared" si="2"/>
      </c>
      <c r="P9" s="150"/>
      <c r="Q9" s="149" t="s">
        <v>1</v>
      </c>
      <c r="R9" s="152"/>
      <c r="S9" s="147"/>
      <c r="T9" s="146"/>
      <c r="U9" s="145"/>
      <c r="V9" s="145"/>
      <c r="W9" s="144"/>
      <c r="X9" s="179"/>
      <c r="Y9" s="142"/>
    </row>
    <row r="10" spans="1:25" ht="15.75">
      <c r="A10" s="111" t="s">
        <v>70</v>
      </c>
      <c r="B10" s="112"/>
      <c r="C10" s="207" t="str">
        <f t="shared" si="3"/>
        <v>●</v>
      </c>
      <c r="D10" s="138">
        <v>0</v>
      </c>
      <c r="E10" s="138" t="s">
        <v>1</v>
      </c>
      <c r="F10" s="138">
        <v>4</v>
      </c>
      <c r="G10" s="207" t="str">
        <f t="shared" si="0"/>
        <v>△</v>
      </c>
      <c r="H10" s="138">
        <v>0</v>
      </c>
      <c r="I10" s="138" t="s">
        <v>1</v>
      </c>
      <c r="J10" s="138">
        <v>0</v>
      </c>
      <c r="K10" s="207" t="str">
        <f t="shared" si="1"/>
        <v>●</v>
      </c>
      <c r="L10" s="138">
        <v>0</v>
      </c>
      <c r="M10" s="138" t="s">
        <v>1</v>
      </c>
      <c r="N10" s="138">
        <v>14</v>
      </c>
      <c r="O10" s="207">
        <f t="shared" si="2"/>
      </c>
      <c r="P10" s="138"/>
      <c r="Q10" s="138"/>
      <c r="R10" s="138"/>
      <c r="S10" s="136">
        <f>COUNTIF(C10:R11,"○")*3+COUNTIF(C10:R11,"△")</f>
        <v>1</v>
      </c>
      <c r="T10" s="135">
        <f>D10+H10+L10+P10+D11+H11+L11+P11</f>
        <v>0</v>
      </c>
      <c r="U10" s="134">
        <f>-(F10+J10+N10+R10+F11+J11+N11+R11)</f>
        <v>-18</v>
      </c>
      <c r="V10" s="134">
        <f>T10+U10</f>
        <v>-18</v>
      </c>
      <c r="W10" s="133">
        <f>RANK(S10,$S$4:$S$11,0)</f>
        <v>4</v>
      </c>
      <c r="X10" s="178"/>
      <c r="Y10" s="132"/>
    </row>
    <row r="11" spans="1:25" ht="16.5" thickBot="1">
      <c r="A11" s="113"/>
      <c r="B11" s="114"/>
      <c r="C11" s="206">
        <f t="shared" si="3"/>
      </c>
      <c r="D11" s="129"/>
      <c r="E11" s="128" t="s">
        <v>1</v>
      </c>
      <c r="F11" s="128"/>
      <c r="G11" s="206">
        <f t="shared" si="0"/>
      </c>
      <c r="H11" s="129"/>
      <c r="I11" s="128" t="s">
        <v>1</v>
      </c>
      <c r="J11" s="128"/>
      <c r="K11" s="206">
        <f t="shared" si="1"/>
      </c>
      <c r="L11" s="129"/>
      <c r="M11" s="128" t="s">
        <v>1</v>
      </c>
      <c r="N11" s="128"/>
      <c r="O11" s="206">
        <f t="shared" si="2"/>
      </c>
      <c r="P11" s="129"/>
      <c r="Q11" s="128"/>
      <c r="R11" s="128"/>
      <c r="S11" s="126"/>
      <c r="T11" s="125"/>
      <c r="U11" s="124"/>
      <c r="V11" s="124"/>
      <c r="W11" s="123"/>
      <c r="X11" s="177"/>
      <c r="Y11" s="122"/>
    </row>
  </sheetData>
  <sheetProtection/>
  <mergeCells count="40">
    <mergeCell ref="Y10:Y11"/>
    <mergeCell ref="A10:B11"/>
    <mergeCell ref="S10:S11"/>
    <mergeCell ref="T10:T11"/>
    <mergeCell ref="U10:U11"/>
    <mergeCell ref="V10:V11"/>
    <mergeCell ref="W10:W11"/>
    <mergeCell ref="Y6:Y7"/>
    <mergeCell ref="A8:B9"/>
    <mergeCell ref="S8:S9"/>
    <mergeCell ref="T8:T9"/>
    <mergeCell ref="U8:U9"/>
    <mergeCell ref="V8:V9"/>
    <mergeCell ref="W8:W9"/>
    <mergeCell ref="Y8:Y9"/>
    <mergeCell ref="A6:B7"/>
    <mergeCell ref="S6:S7"/>
    <mergeCell ref="T6:T7"/>
    <mergeCell ref="U6:U7"/>
    <mergeCell ref="V6:V7"/>
    <mergeCell ref="W6:W7"/>
    <mergeCell ref="X2:X3"/>
    <mergeCell ref="Y2:Y3"/>
    <mergeCell ref="A4:B5"/>
    <mergeCell ref="S4:S5"/>
    <mergeCell ref="T4:T5"/>
    <mergeCell ref="U4:U5"/>
    <mergeCell ref="V4:V5"/>
    <mergeCell ref="W4:W5"/>
    <mergeCell ref="Y4:Y5"/>
    <mergeCell ref="A1:Y1"/>
    <mergeCell ref="C2:F3"/>
    <mergeCell ref="G2:J3"/>
    <mergeCell ref="K2:N3"/>
    <mergeCell ref="O2:R3"/>
    <mergeCell ref="S2:S3"/>
    <mergeCell ref="T2:T3"/>
    <mergeCell ref="U2:U3"/>
    <mergeCell ref="V2:V3"/>
    <mergeCell ref="W2:W3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 Arai</dc:creator>
  <cp:keywords/>
  <dc:description/>
  <cp:lastModifiedBy>user</cp:lastModifiedBy>
  <cp:lastPrinted>2018-03-26T23:44:56Z</cp:lastPrinted>
  <dcterms:created xsi:type="dcterms:W3CDTF">2009-03-30T04:26:47Z</dcterms:created>
  <dcterms:modified xsi:type="dcterms:W3CDTF">2022-07-17T10:04:17Z</dcterms:modified>
  <cp:category/>
  <cp:version/>
  <cp:contentType/>
  <cp:contentStatus/>
</cp:coreProperties>
</file>