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 activeTab="4"/>
  </bookViews>
  <sheets>
    <sheet name="芦原" sheetId="9" r:id="rId1"/>
    <sheet name="清水" sheetId="10" r:id="rId2"/>
    <sheet name="明倫" sheetId="11" r:id="rId3"/>
    <sheet name="丹南 " sheetId="12" r:id="rId4"/>
    <sheet name="決勝" sheetId="8" r:id="rId5"/>
  </sheets>
  <calcPr calcId="191029"/>
  <fileRecoveryPr repairLoad="1"/>
</workbook>
</file>

<file path=xl/calcChain.xml><?xml version="1.0" encoding="utf-8"?>
<calcChain xmlns="http://schemas.openxmlformats.org/spreadsheetml/2006/main">
  <c r="B4" i="12" l="1"/>
  <c r="E4" i="12"/>
  <c r="H4" i="12"/>
  <c r="K4" i="12"/>
  <c r="N4" i="12"/>
  <c r="E5" i="12"/>
  <c r="H5" i="12"/>
  <c r="K5" i="12"/>
  <c r="Q5" i="12" s="1"/>
  <c r="N5" i="12"/>
  <c r="R5" i="12"/>
  <c r="S5" i="12"/>
  <c r="T5" i="12" s="1"/>
  <c r="B7" i="12"/>
  <c r="H7" i="12"/>
  <c r="Q7" i="12" s="1"/>
  <c r="K7" i="12"/>
  <c r="N7" i="12"/>
  <c r="R7" i="12"/>
  <c r="T7" i="12" s="1"/>
  <c r="S7" i="12"/>
  <c r="B9" i="12"/>
  <c r="E9" i="12"/>
  <c r="K9" i="12"/>
  <c r="N9" i="12"/>
  <c r="Q9" i="12"/>
  <c r="R9" i="12"/>
  <c r="S9" i="12"/>
  <c r="T9" i="12" s="1"/>
  <c r="B11" i="12"/>
  <c r="E11" i="12"/>
  <c r="Q11" i="12" s="1"/>
  <c r="H11" i="12"/>
  <c r="N11" i="12"/>
  <c r="R11" i="12"/>
  <c r="S11" i="12"/>
  <c r="B13" i="12"/>
  <c r="Q13" i="12" s="1"/>
  <c r="U13" i="12" s="1"/>
  <c r="E13" i="12"/>
  <c r="H13" i="12"/>
  <c r="K13" i="12"/>
  <c r="R13" i="12"/>
  <c r="S13" i="12"/>
  <c r="B4" i="11"/>
  <c r="E4" i="11"/>
  <c r="H4" i="11"/>
  <c r="K4" i="11"/>
  <c r="N4" i="11"/>
  <c r="Q4" i="11"/>
  <c r="E5" i="11"/>
  <c r="T5" i="11" s="1"/>
  <c r="H5" i="11"/>
  <c r="K5" i="11"/>
  <c r="N5" i="11"/>
  <c r="Q5" i="11"/>
  <c r="U5" i="11"/>
  <c r="W5" i="11" s="1"/>
  <c r="V5" i="11"/>
  <c r="B7" i="11"/>
  <c r="T7" i="11" s="1"/>
  <c r="H7" i="11"/>
  <c r="K7" i="11"/>
  <c r="N7" i="11"/>
  <c r="Q7" i="11"/>
  <c r="U7" i="11"/>
  <c r="W7" i="11" s="1"/>
  <c r="V7" i="11"/>
  <c r="B9" i="11"/>
  <c r="T9" i="11" s="1"/>
  <c r="E9" i="11"/>
  <c r="K9" i="11"/>
  <c r="N9" i="11"/>
  <c r="Q9" i="11"/>
  <c r="U9" i="11"/>
  <c r="V9" i="11"/>
  <c r="B11" i="11"/>
  <c r="E11" i="11"/>
  <c r="H11" i="11"/>
  <c r="N11" i="11"/>
  <c r="Q11" i="11"/>
  <c r="U11" i="11"/>
  <c r="V11" i="11"/>
  <c r="B13" i="11"/>
  <c r="T13" i="11" s="1"/>
  <c r="E13" i="11"/>
  <c r="H13" i="11"/>
  <c r="K13" i="11"/>
  <c r="Q13" i="11"/>
  <c r="U13" i="11"/>
  <c r="V13" i="11"/>
  <c r="B15" i="11"/>
  <c r="E15" i="11"/>
  <c r="H15" i="11"/>
  <c r="K15" i="11"/>
  <c r="N15" i="11"/>
  <c r="U15" i="11"/>
  <c r="V15" i="11"/>
  <c r="B4" i="10"/>
  <c r="E4" i="10"/>
  <c r="H4" i="10"/>
  <c r="K4" i="10"/>
  <c r="N4" i="10"/>
  <c r="Q4" i="10"/>
  <c r="E5" i="10"/>
  <c r="H5" i="10"/>
  <c r="K5" i="10"/>
  <c r="T5" i="10" s="1"/>
  <c r="N5" i="10"/>
  <c r="Q5" i="10"/>
  <c r="U5" i="10"/>
  <c r="W5" i="10" s="1"/>
  <c r="V5" i="10"/>
  <c r="B7" i="10"/>
  <c r="H7" i="10"/>
  <c r="K7" i="10"/>
  <c r="N7" i="10"/>
  <c r="Q7" i="10"/>
  <c r="U7" i="10"/>
  <c r="W7" i="10" s="1"/>
  <c r="V7" i="10"/>
  <c r="B9" i="10"/>
  <c r="E9" i="10"/>
  <c r="K9" i="10"/>
  <c r="N9" i="10"/>
  <c r="Q9" i="10"/>
  <c r="U9" i="10"/>
  <c r="V9" i="10"/>
  <c r="B11" i="10"/>
  <c r="E11" i="10"/>
  <c r="H11" i="10"/>
  <c r="N11" i="10"/>
  <c r="Q11" i="10"/>
  <c r="U11" i="10"/>
  <c r="V11" i="10"/>
  <c r="B13" i="10"/>
  <c r="T13" i="10" s="1"/>
  <c r="E13" i="10"/>
  <c r="H13" i="10"/>
  <c r="K13" i="10"/>
  <c r="Q13" i="10"/>
  <c r="U13" i="10"/>
  <c r="V13" i="10"/>
  <c r="B15" i="10"/>
  <c r="T15" i="10" s="1"/>
  <c r="E15" i="10"/>
  <c r="H15" i="10"/>
  <c r="K15" i="10"/>
  <c r="N15" i="10"/>
  <c r="U15" i="10"/>
  <c r="V15" i="10"/>
  <c r="T11" i="12" l="1"/>
  <c r="W11" i="11"/>
  <c r="W13" i="11"/>
  <c r="W15" i="11"/>
  <c r="W9" i="11"/>
  <c r="W11" i="10"/>
  <c r="W13" i="10"/>
  <c r="W15" i="10"/>
  <c r="W9" i="10"/>
  <c r="T11" i="11"/>
  <c r="T7" i="10"/>
  <c r="T15" i="11"/>
  <c r="T13" i="12"/>
  <c r="T9" i="10"/>
  <c r="T11" i="10"/>
  <c r="U11" i="12"/>
  <c r="U5" i="12"/>
  <c r="U9" i="12"/>
  <c r="U7" i="12"/>
  <c r="B6" i="8"/>
  <c r="C6" i="8"/>
  <c r="D6" i="8"/>
  <c r="E6" i="8"/>
  <c r="B16" i="8"/>
  <c r="C16" i="8"/>
  <c r="D16" i="8"/>
  <c r="E16" i="8"/>
</calcChain>
</file>

<file path=xl/sharedStrings.xml><?xml version="1.0" encoding="utf-8"?>
<sst xmlns="http://schemas.openxmlformats.org/spreadsheetml/2006/main" count="295" uniqueCount="117">
  <si>
    <t>春江中</t>
    <rPh sb="0" eb="2">
      <t>ハルエ</t>
    </rPh>
    <rPh sb="2" eb="3">
      <t>チュウ</t>
    </rPh>
    <phoneticPr fontId="5"/>
  </si>
  <si>
    <t>３　位</t>
    <phoneticPr fontId="5"/>
  </si>
  <si>
    <t>２　位</t>
    <phoneticPr fontId="5"/>
  </si>
  <si>
    <t>優  勝</t>
    <phoneticPr fontId="5"/>
  </si>
  <si>
    <t>Ｂ１位</t>
    <rPh sb="2" eb="3">
      <t>イ</t>
    </rPh>
    <phoneticPr fontId="9"/>
  </si>
  <si>
    <t>（初優勝）</t>
    <rPh sb="1" eb="4">
      <t>ハツユウショウ</t>
    </rPh>
    <phoneticPr fontId="9"/>
  </si>
  <si>
    <t>Ａ２位</t>
    <rPh sb="2" eb="3">
      <t>イ</t>
    </rPh>
    <phoneticPr fontId="9"/>
  </si>
  <si>
    <t>Ｂ２位</t>
    <rPh sb="2" eb="3">
      <t>イ</t>
    </rPh>
    <phoneticPr fontId="9"/>
  </si>
  <si>
    <t>Ａ１位</t>
    <rPh sb="2" eb="3">
      <t>イ</t>
    </rPh>
    <phoneticPr fontId="9"/>
  </si>
  <si>
    <t>【決勝トーナメント】</t>
    <rPh sb="1" eb="3">
      <t>ケッショウ</t>
    </rPh>
    <phoneticPr fontId="5"/>
  </si>
  <si>
    <t>順位</t>
  </si>
  <si>
    <t>差</t>
  </si>
  <si>
    <t>失点</t>
  </si>
  <si>
    <t>得点</t>
  </si>
  <si>
    <t>勝点</t>
  </si>
  <si>
    <t>Bリーグ</t>
    <phoneticPr fontId="5"/>
  </si>
  <si>
    <t>Ａリーグ</t>
    <phoneticPr fontId="5"/>
  </si>
  <si>
    <t>【決勝リーグ】</t>
    <rPh sb="1" eb="3">
      <t>ケッショウ</t>
    </rPh>
    <phoneticPr fontId="5"/>
  </si>
  <si>
    <t>大東中　会 場</t>
    <rPh sb="0" eb="2">
      <t>ダイトウ</t>
    </rPh>
    <rPh sb="2" eb="3">
      <t>チュウ</t>
    </rPh>
    <rPh sb="4" eb="7">
      <t>カイジョウ</t>
    </rPh>
    <phoneticPr fontId="5"/>
  </si>
  <si>
    <t>〇</t>
    <phoneticPr fontId="5"/>
  </si>
  <si>
    <t>●</t>
    <phoneticPr fontId="5"/>
  </si>
  <si>
    <t>３－１</t>
    <phoneticPr fontId="5"/>
  </si>
  <si>
    <t>２－０</t>
    <phoneticPr fontId="5"/>
  </si>
  <si>
    <t>０－２</t>
    <phoneticPr fontId="5"/>
  </si>
  <si>
    <t>１－０</t>
    <phoneticPr fontId="5"/>
  </si>
  <si>
    <t>０－１</t>
    <phoneticPr fontId="5"/>
  </si>
  <si>
    <t>アシスト</t>
    <phoneticPr fontId="5"/>
  </si>
  <si>
    <t>期日　２月７日（日）</t>
    <rPh sb="0" eb="2">
      <t>キジツ</t>
    </rPh>
    <rPh sb="4" eb="5">
      <t>ガツ</t>
    </rPh>
    <rPh sb="6" eb="7">
      <t>ニチ</t>
    </rPh>
    <rPh sb="8" eb="9">
      <t>ニチ</t>
    </rPh>
    <phoneticPr fontId="5"/>
  </si>
  <si>
    <t>中央中</t>
    <rPh sb="0" eb="3">
      <t>チュウオウチュウ</t>
    </rPh>
    <phoneticPr fontId="5"/>
  </si>
  <si>
    <t>足羽中</t>
    <rPh sb="0" eb="3">
      <t>アスワチュウ</t>
    </rPh>
    <phoneticPr fontId="5"/>
  </si>
  <si>
    <t>大東中</t>
    <rPh sb="0" eb="3">
      <t>ダイトウチュウ</t>
    </rPh>
    <phoneticPr fontId="5"/>
  </si>
  <si>
    <t>武生FC</t>
    <rPh sb="0" eb="2">
      <t>タケフ</t>
    </rPh>
    <phoneticPr fontId="5"/>
  </si>
  <si>
    <t>●</t>
    <phoneticPr fontId="5"/>
  </si>
  <si>
    <t>２－３</t>
    <phoneticPr fontId="5"/>
  </si>
  <si>
    <t>〇</t>
    <phoneticPr fontId="5"/>
  </si>
  <si>
    <t>３－２</t>
    <phoneticPr fontId="5"/>
  </si>
  <si>
    <t>１－０</t>
    <phoneticPr fontId="5"/>
  </si>
  <si>
    <t>０－１</t>
    <phoneticPr fontId="5"/>
  </si>
  <si>
    <t>△</t>
    <phoneticPr fontId="5"/>
  </si>
  <si>
    <t>１－１</t>
    <phoneticPr fontId="5"/>
  </si>
  <si>
    <t>１－３</t>
    <phoneticPr fontId="5"/>
  </si>
  <si>
    <t>４－４</t>
    <phoneticPr fontId="5"/>
  </si>
  <si>
    <t>２－１</t>
    <phoneticPr fontId="5"/>
  </si>
  <si>
    <t>１－２</t>
    <phoneticPr fontId="5"/>
  </si>
  <si>
    <t>６－０</t>
    <phoneticPr fontId="5"/>
  </si>
  <si>
    <t>０－６</t>
    <phoneticPr fontId="5"/>
  </si>
  <si>
    <t>-5</t>
    <phoneticPr fontId="5"/>
  </si>
  <si>
    <t>+5</t>
    <phoneticPr fontId="5"/>
  </si>
  <si>
    <t>-6</t>
    <phoneticPr fontId="5"/>
  </si>
  <si>
    <t>+4</t>
    <phoneticPr fontId="5"/>
  </si>
  <si>
    <t>0</t>
    <phoneticPr fontId="5"/>
  </si>
  <si>
    <t>春江中</t>
    <rPh sb="0" eb="3">
      <t>ハルエチュウ</t>
    </rPh>
    <phoneticPr fontId="5"/>
  </si>
  <si>
    <t>２－２</t>
    <phoneticPr fontId="5"/>
  </si>
  <si>
    <t>+1</t>
    <phoneticPr fontId="5"/>
  </si>
  <si>
    <t>大東中</t>
    <rPh sb="0" eb="3">
      <t>ダイトウチュウ</t>
    </rPh>
    <phoneticPr fontId="5"/>
  </si>
  <si>
    <t>春江中学校</t>
    <rPh sb="0" eb="2">
      <t>ハルエ</t>
    </rPh>
    <rPh sb="2" eb="5">
      <t>チュウガッコウ</t>
    </rPh>
    <phoneticPr fontId="5"/>
  </si>
  <si>
    <t>大東中学校</t>
    <rPh sb="0" eb="2">
      <t>ダイトウ</t>
    </rPh>
    <rPh sb="2" eb="5">
      <t>チュウガッコウ</t>
    </rPh>
    <phoneticPr fontId="5"/>
  </si>
  <si>
    <t>-</t>
  </si>
  <si>
    <t>+13</t>
    <phoneticPr fontId="5"/>
  </si>
  <si>
    <t>〇</t>
    <phoneticPr fontId="5"/>
  </si>
  <si>
    <t>〇</t>
  </si>
  <si>
    <t>中央中</t>
    <rPh sb="0" eb="2">
      <t>チュウオウ</t>
    </rPh>
    <rPh sb="2" eb="3">
      <t>チュウ</t>
    </rPh>
    <phoneticPr fontId="5"/>
  </si>
  <si>
    <t>+14</t>
    <phoneticPr fontId="5"/>
  </si>
  <si>
    <t>●</t>
    <phoneticPr fontId="5"/>
  </si>
  <si>
    <t>−5</t>
    <phoneticPr fontId="5"/>
  </si>
  <si>
    <t>△</t>
    <phoneticPr fontId="5"/>
  </si>
  <si>
    <t>ゴーレスト</t>
    <phoneticPr fontId="5"/>
  </si>
  <si>
    <t>−18</t>
    <phoneticPr fontId="5"/>
  </si>
  <si>
    <t>芦原中</t>
    <rPh sb="0" eb="2">
      <t>アワラ</t>
    </rPh>
    <rPh sb="2" eb="3">
      <t>チュウ</t>
    </rPh>
    <phoneticPr fontId="5"/>
  </si>
  <si>
    <t>-</t>
    <phoneticPr fontId="5"/>
  </si>
  <si>
    <t>−4</t>
    <phoneticPr fontId="5"/>
  </si>
  <si>
    <t>Hanks B</t>
    <phoneticPr fontId="5"/>
  </si>
  <si>
    <t>警告・退場</t>
    <rPh sb="0" eb="2">
      <t>ケイコク</t>
    </rPh>
    <rPh sb="3" eb="5">
      <t>タイジョウ</t>
    </rPh>
    <phoneticPr fontId="5"/>
  </si>
  <si>
    <t>順　位</t>
    <rPh sb="0" eb="1">
      <t>ジュン</t>
    </rPh>
    <rPh sb="2" eb="3">
      <t>クライ</t>
    </rPh>
    <phoneticPr fontId="5"/>
  </si>
  <si>
    <t>差</t>
    <rPh sb="0" eb="1">
      <t>サ</t>
    </rPh>
    <phoneticPr fontId="5"/>
  </si>
  <si>
    <t>失　点</t>
    <rPh sb="0" eb="1">
      <t>シツ</t>
    </rPh>
    <rPh sb="2" eb="3">
      <t>テン</t>
    </rPh>
    <phoneticPr fontId="5"/>
  </si>
  <si>
    <t>得　点</t>
    <rPh sb="0" eb="1">
      <t>トク</t>
    </rPh>
    <rPh sb="2" eb="3">
      <t>テン</t>
    </rPh>
    <phoneticPr fontId="5"/>
  </si>
  <si>
    <t>勝ち点</t>
    <rPh sb="0" eb="1">
      <t>カ</t>
    </rPh>
    <rPh sb="2" eb="3">
      <t>テン</t>
    </rPh>
    <phoneticPr fontId="5"/>
  </si>
  <si>
    <t>ゴーレスト</t>
    <phoneticPr fontId="5"/>
  </si>
  <si>
    <t>Hanks B</t>
    <phoneticPr fontId="5"/>
  </si>
  <si>
    <t>予選リーグ</t>
    <rPh sb="0" eb="2">
      <t>ヨセン</t>
    </rPh>
    <phoneticPr fontId="5"/>
  </si>
  <si>
    <t>　　　　　　　　　　　　　　　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</si>
  <si>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</si>
  <si>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</si>
  <si>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</si>
  <si>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</si>
  <si>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清水中</t>
    <rPh sb="0" eb="2">
      <t>シミズ</t>
    </rPh>
    <rPh sb="2" eb="3">
      <t>チュウ</t>
    </rPh>
    <phoneticPr fontId="5"/>
  </si>
  <si>
    <t>足羽中</t>
    <rPh sb="0" eb="2">
      <t>アスワ</t>
    </rPh>
    <rPh sb="2" eb="3">
      <t>チュウ</t>
    </rPh>
    <phoneticPr fontId="5"/>
  </si>
  <si>
    <t>社中</t>
    <rPh sb="0" eb="1">
      <t>ヤシロ</t>
    </rPh>
    <rPh sb="1" eb="2">
      <t>チュウ</t>
    </rPh>
    <phoneticPr fontId="5"/>
  </si>
  <si>
    <t>　　　　　　　　　　　　　　　</t>
    <phoneticPr fontId="5"/>
  </si>
  <si>
    <t>パトリアーレＢ</t>
    <phoneticPr fontId="5"/>
  </si>
  <si>
    <t>ユナイテッド</t>
    <phoneticPr fontId="5"/>
  </si>
  <si>
    <t>　　　　　　　　　　　　　　　</t>
    <phoneticPr fontId="5"/>
  </si>
  <si>
    <t>アシスト</t>
    <phoneticPr fontId="5"/>
  </si>
  <si>
    <t>武生FC
White</t>
    <rPh sb="0" eb="2">
      <t>タケフ</t>
    </rPh>
    <phoneticPr fontId="5"/>
  </si>
  <si>
    <t>明道中β</t>
    <rPh sb="0" eb="2">
      <t>メイドウ</t>
    </rPh>
    <rPh sb="2" eb="3">
      <t>チュウ</t>
    </rPh>
    <phoneticPr fontId="5"/>
  </si>
  <si>
    <t>鯖江中</t>
    <rPh sb="0" eb="2">
      <t>サバエ</t>
    </rPh>
    <rPh sb="2" eb="3">
      <t>チュウ</t>
    </rPh>
    <phoneticPr fontId="5"/>
  </si>
  <si>
    <t>武生FC
Blue</t>
    <rPh sb="0" eb="2">
      <t>タケフ</t>
    </rPh>
    <phoneticPr fontId="5"/>
  </si>
  <si>
    <t>Awara Hanks FC A</t>
    <phoneticPr fontId="5"/>
  </si>
  <si>
    <t>MD FUTSAL</t>
    <phoneticPr fontId="5"/>
  </si>
  <si>
    <t>パトリアーレA</t>
    <phoneticPr fontId="5"/>
  </si>
  <si>
    <t>Awara
Hanks A</t>
    <phoneticPr fontId="5"/>
  </si>
  <si>
    <t>明道中A</t>
    <rPh sb="0" eb="2">
      <t>メイドウ</t>
    </rPh>
    <rPh sb="2" eb="3">
      <t>チュウ</t>
    </rPh>
    <phoneticPr fontId="5"/>
  </si>
  <si>
    <t>明倫中</t>
    <rPh sb="0" eb="2">
      <t>メイリン</t>
    </rPh>
    <rPh sb="2" eb="3">
      <t>チュウ</t>
    </rPh>
    <phoneticPr fontId="5"/>
  </si>
  <si>
    <t>丸岡南中</t>
    <rPh sb="0" eb="2">
      <t>マルオカ</t>
    </rPh>
    <rPh sb="2" eb="3">
      <t>ミナミ</t>
    </rPh>
    <rPh sb="3" eb="4">
      <t>チュウ</t>
    </rPh>
    <phoneticPr fontId="5"/>
  </si>
  <si>
    <t>大東中</t>
    <rPh sb="0" eb="2">
      <t>ダイトウ</t>
    </rPh>
    <rPh sb="2" eb="3">
      <t>チュウ</t>
    </rPh>
    <phoneticPr fontId="5"/>
  </si>
  <si>
    <t>丹南総合公園体育館 会場</t>
    <rPh sb="0" eb="2">
      <t>タンナン</t>
    </rPh>
    <rPh sb="2" eb="4">
      <t>ソウゴウ</t>
    </rPh>
    <rPh sb="4" eb="6">
      <t>コウエン</t>
    </rPh>
    <rPh sb="6" eb="9">
      <t>タイイクカン</t>
    </rPh>
    <phoneticPr fontId="5"/>
  </si>
  <si>
    <t>　　　　　芦原中 会場</t>
    <rPh sb="5" eb="7">
      <t>アワラ</t>
    </rPh>
    <phoneticPr fontId="5"/>
  </si>
  <si>
    <t>清水中 会場</t>
    <rPh sb="0" eb="2">
      <t>シミズ</t>
    </rPh>
    <phoneticPr fontId="5"/>
  </si>
  <si>
    <t>明倫中 会場</t>
    <rPh sb="0" eb="2">
      <t>メイリン</t>
    </rPh>
    <phoneticPr fontId="5"/>
  </si>
  <si>
    <t>期日　１月３１日（日）</t>
    <rPh sb="0" eb="2">
      <t>キジツ</t>
    </rPh>
    <rPh sb="4" eb="5">
      <t>ガツ</t>
    </rPh>
    <rPh sb="7" eb="8">
      <t>ニチ</t>
    </rPh>
    <rPh sb="9" eb="10">
      <t>ニチ</t>
    </rPh>
    <phoneticPr fontId="5"/>
  </si>
  <si>
    <t>令和２年度　福井県U-14フットサル大会　</t>
    <rPh sb="0" eb="2">
      <t>レイワ</t>
    </rPh>
    <rPh sb="3" eb="5">
      <t>ネンド</t>
    </rPh>
    <rPh sb="6" eb="9">
      <t>フクイケン</t>
    </rPh>
    <rPh sb="18" eb="20">
      <t>タイカイ</t>
    </rPh>
    <phoneticPr fontId="5"/>
  </si>
  <si>
    <t>令和２年度　福井県U-14フットサル大会</t>
    <rPh sb="0" eb="20">
      <t>タイカイ</t>
    </rPh>
    <phoneticPr fontId="5"/>
  </si>
  <si>
    <t>令和２年度　福井県U-14フットサル大会</t>
    <phoneticPr fontId="5"/>
  </si>
  <si>
    <t>※大東中、武生FCは、本大会規定による抽選の結果、大東中が決勝トーナメント進出。</t>
    <rPh sb="1" eb="4">
      <t>ダイトウチュウ</t>
    </rPh>
    <rPh sb="5" eb="7">
      <t>タケフ</t>
    </rPh>
    <rPh sb="11" eb="14">
      <t>ホンタイカイ</t>
    </rPh>
    <rPh sb="14" eb="16">
      <t>キテイ</t>
    </rPh>
    <rPh sb="19" eb="21">
      <t>チュウセン</t>
    </rPh>
    <rPh sb="22" eb="24">
      <t>ケッカ</t>
    </rPh>
    <rPh sb="25" eb="27">
      <t>ダイトウ</t>
    </rPh>
    <rPh sb="27" eb="28">
      <t>ナカ</t>
    </rPh>
    <rPh sb="29" eb="31">
      <t>ケッショウ</t>
    </rPh>
    <rPh sb="37" eb="39">
      <t>シンシュツ</t>
    </rPh>
    <phoneticPr fontId="5"/>
  </si>
  <si>
    <t>Awara 
Hanks A</t>
    <phoneticPr fontId="5"/>
  </si>
  <si>
    <t xml:space="preserve">令和２年度 福井県U-14フットサル大会 決勝ラウンド 戦績 </t>
    <rPh sb="0" eb="2">
      <t>レイワ</t>
    </rPh>
    <rPh sb="3" eb="5">
      <t>ネンド</t>
    </rPh>
    <rPh sb="21" eb="23">
      <t>ケッショウ</t>
    </rPh>
    <rPh sb="28" eb="30">
      <t>センセキ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</si>
</sst>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</cellStyleXfs>
  <cellXfs count="285">
    <xf numFmtId="0" fontId="0" fillId="0" borderId="0" xfId="0">
      <alignment vertical="center"/>
    </xf>
    <xf numFmtId="0" fontId="7" fillId="0" borderId="0" xfId="1">
      <alignment vertical="center"/>
    </xf>
    <xf numFmtId="0" fontId="7" fillId="0" borderId="0" xfId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7" fillId="0" borderId="0" xfId="1" applyAlignment="1"/>
    <xf numFmtId="0" fontId="7" fillId="0" borderId="11" xfId="1" applyBorder="1" applyAlignment="1"/>
    <xf numFmtId="0" fontId="4" fillId="0" borderId="0" xfId="2" applyAlignment="1">
      <alignment vertical="center"/>
    </xf>
    <xf numFmtId="0" fontId="4" fillId="0" borderId="0" xfId="2" applyBorder="1" applyAlignment="1"/>
    <xf numFmtId="0" fontId="8" fillId="0" borderId="0" xfId="2" applyFont="1" applyBorder="1" applyAlignment="1">
      <alignment horizontal="left" vertical="center"/>
    </xf>
    <xf numFmtId="0" fontId="8" fillId="0" borderId="18" xfId="2" applyFont="1" applyBorder="1" applyAlignment="1">
      <alignment horizontal="left" vertical="center"/>
    </xf>
    <xf numFmtId="0" fontId="4" fillId="0" borderId="19" xfId="2" applyBorder="1" applyAlignment="1">
      <alignment vertical="center"/>
    </xf>
    <xf numFmtId="0" fontId="6" fillId="0" borderId="0" xfId="2" applyFont="1" applyFill="1" applyBorder="1" applyAlignment="1">
      <alignment vertical="center" wrapText="1" shrinkToFit="1"/>
    </xf>
    <xf numFmtId="0" fontId="7" fillId="0" borderId="0" xfId="1" applyAlignment="1">
      <alignment horizontal="center" vertical="center"/>
    </xf>
    <xf numFmtId="0" fontId="4" fillId="0" borderId="16" xfId="2" applyBorder="1" applyAlignment="1">
      <alignment vertical="center"/>
    </xf>
    <xf numFmtId="0" fontId="4" fillId="0" borderId="0" xfId="2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4" fillId="0" borderId="0" xfId="2" applyAlignment="1"/>
    <xf numFmtId="0" fontId="8" fillId="0" borderId="20" xfId="2" applyFont="1" applyBorder="1" applyAlignment="1">
      <alignment horizontal="left" vertical="center"/>
    </xf>
    <xf numFmtId="0" fontId="4" fillId="0" borderId="0" xfId="2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left" vertical="center"/>
    </xf>
    <xf numFmtId="0" fontId="7" fillId="0" borderId="14" xfId="1" applyBorder="1" applyAlignment="1">
      <alignment horizontal="center" vertical="center"/>
    </xf>
    <xf numFmtId="49" fontId="7" fillId="0" borderId="13" xfId="1" applyNumberFormat="1" applyBorder="1" applyAlignment="1">
      <alignment horizontal="center" vertical="center"/>
    </xf>
    <xf numFmtId="0" fontId="7" fillId="0" borderId="0" xfId="1" applyBorder="1" applyAlignment="1">
      <alignment horizontal="center" vertical="center"/>
    </xf>
    <xf numFmtId="0" fontId="8" fillId="0" borderId="0" xfId="1" applyFont="1" applyAlignment="1"/>
    <xf numFmtId="49" fontId="0" fillId="0" borderId="13" xfId="1" applyNumberFormat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49" fontId="0" fillId="0" borderId="24" xfId="1" applyNumberFormat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0" xfId="1" applyFont="1">
      <alignment vertical="center"/>
    </xf>
    <xf numFmtId="0" fontId="7" fillId="0" borderId="0" xfId="1" applyAlignment="1">
      <alignment horizontal="left" vertical="center"/>
    </xf>
    <xf numFmtId="0" fontId="3" fillId="0" borderId="0" xfId="2" applyFont="1" applyAlignment="1">
      <alignment vertical="center"/>
    </xf>
    <xf numFmtId="0" fontId="4" fillId="0" borderId="30" xfId="2" applyBorder="1" applyAlignment="1"/>
    <xf numFmtId="0" fontId="4" fillId="0" borderId="30" xfId="2" applyBorder="1" applyAlignment="1">
      <alignment vertical="center" wrapText="1"/>
    </xf>
    <xf numFmtId="0" fontId="4" fillId="0" borderId="0" xfId="2" applyBorder="1" applyAlignment="1">
      <alignment vertical="center"/>
    </xf>
    <xf numFmtId="0" fontId="8" fillId="0" borderId="29" xfId="2" applyFont="1" applyBorder="1" applyAlignment="1">
      <alignment horizontal="left" vertical="center"/>
    </xf>
    <xf numFmtId="0" fontId="8" fillId="0" borderId="24" xfId="2" applyFont="1" applyBorder="1" applyAlignment="1">
      <alignment horizontal="left" vertical="center"/>
    </xf>
    <xf numFmtId="0" fontId="4" fillId="0" borderId="10" xfId="2" applyBorder="1" applyAlignment="1"/>
    <xf numFmtId="0" fontId="4" fillId="0" borderId="21" xfId="2" applyBorder="1" applyAlignment="1">
      <alignment vertical="center"/>
    </xf>
    <xf numFmtId="49" fontId="2" fillId="0" borderId="13" xfId="2" applyNumberFormat="1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4" fillId="0" borderId="31" xfId="2" applyBorder="1" applyAlignment="1"/>
    <xf numFmtId="0" fontId="4" fillId="0" borderId="32" xfId="2" applyBorder="1" applyAlignment="1">
      <alignment vertical="center"/>
    </xf>
    <xf numFmtId="0" fontId="4" fillId="0" borderId="23" xfId="2" applyBorder="1" applyAlignment="1"/>
    <xf numFmtId="0" fontId="4" fillId="0" borderId="20" xfId="2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43" xfId="1" applyBorder="1" applyAlignment="1">
      <alignment horizontal="center" vertical="center"/>
    </xf>
    <xf numFmtId="49" fontId="0" fillId="0" borderId="31" xfId="1" applyNumberFormat="1" applyFont="1" applyBorder="1" applyAlignment="1">
      <alignment horizontal="center" vertical="center"/>
    </xf>
    <xf numFmtId="0" fontId="0" fillId="0" borderId="43" xfId="1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7" fillId="0" borderId="29" xfId="1" applyBorder="1" applyAlignment="1">
      <alignment horizontal="center" vertical="center"/>
    </xf>
    <xf numFmtId="0" fontId="7" fillId="0" borderId="41" xfId="1" applyBorder="1" applyAlignment="1">
      <alignment horizontal="center" vertical="center"/>
    </xf>
    <xf numFmtId="0" fontId="7" fillId="0" borderId="71" xfId="1" applyBorder="1" applyAlignment="1">
      <alignment horizontal="center" vertical="center"/>
    </xf>
    <xf numFmtId="0" fontId="7" fillId="0" borderId="72" xfId="1" applyBorder="1" applyAlignment="1">
      <alignment horizontal="center" vertical="center" shrinkToFit="1"/>
    </xf>
    <xf numFmtId="0" fontId="7" fillId="0" borderId="73" xfId="1" applyFont="1" applyBorder="1" applyAlignment="1">
      <alignment horizontal="center" vertical="center"/>
    </xf>
    <xf numFmtId="0" fontId="7" fillId="0" borderId="74" xfId="1" applyBorder="1" applyAlignment="1">
      <alignment horizontal="center" vertical="center"/>
    </xf>
    <xf numFmtId="0" fontId="7" fillId="0" borderId="72" xfId="1" applyBorder="1" applyAlignment="1">
      <alignment horizontal="center" vertical="center"/>
    </xf>
    <xf numFmtId="0" fontId="7" fillId="0" borderId="75" xfId="1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7" fillId="0" borderId="72" xfId="1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3" fillId="0" borderId="53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52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0" borderId="18" xfId="2" applyBorder="1" applyAlignment="1">
      <alignment horizontal="center" vertical="center"/>
    </xf>
    <xf numFmtId="0" fontId="1" fillId="0" borderId="17" xfId="2" applyFont="1" applyBorder="1" applyAlignment="1">
      <alignment horizontal="center" vertical="center" wrapText="1" shrinkToFit="1"/>
    </xf>
    <xf numFmtId="0" fontId="4" fillId="0" borderId="15" xfId="2" applyBorder="1" applyAlignment="1">
      <alignment horizontal="center" vertical="center" shrinkToFit="1"/>
    </xf>
    <xf numFmtId="0" fontId="2" fillId="0" borderId="17" xfId="2" applyFont="1" applyBorder="1" applyAlignment="1">
      <alignment horizontal="center" vertical="center" wrapText="1"/>
    </xf>
    <xf numFmtId="0" fontId="4" fillId="0" borderId="15" xfId="2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1" fillId="0" borderId="17" xfId="2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50" xfId="1" applyBorder="1" applyAlignment="1">
      <alignment horizontal="center" vertical="center"/>
    </xf>
    <xf numFmtId="0" fontId="7" fillId="0" borderId="59" xfId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 wrapText="1" shrinkToFit="1"/>
    </xf>
    <xf numFmtId="0" fontId="4" fillId="0" borderId="15" xfId="2" applyFont="1" applyFill="1" applyBorder="1" applyAlignment="1">
      <alignment horizontal="center" vertical="center" wrapText="1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16" xfId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 shrinkToFit="1"/>
    </xf>
    <xf numFmtId="0" fontId="7" fillId="0" borderId="27" xfId="1" applyBorder="1" applyAlignment="1">
      <alignment horizontal="center" vertical="center" shrinkToFit="1"/>
    </xf>
    <xf numFmtId="0" fontId="7" fillId="0" borderId="25" xfId="1" applyBorder="1" applyAlignment="1">
      <alignment horizontal="center" vertical="center"/>
    </xf>
    <xf numFmtId="0" fontId="7" fillId="0" borderId="26" xfId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69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49" fontId="8" fillId="0" borderId="13" xfId="1" applyNumberFormat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70" xfId="1" applyBorder="1" applyAlignment="1">
      <alignment horizontal="center" vertical="center"/>
    </xf>
    <xf numFmtId="0" fontId="7" fillId="0" borderId="28" xfId="1" applyBorder="1" applyAlignment="1">
      <alignment horizontal="center" vertical="center" shrinkToFit="1"/>
    </xf>
    <xf numFmtId="0" fontId="4" fillId="0" borderId="25" xfId="2" applyBorder="1" applyAlignment="1">
      <alignment horizontal="center" vertical="center"/>
    </xf>
    <xf numFmtId="0" fontId="4" fillId="0" borderId="26" xfId="2" applyBorder="1" applyAlignment="1">
      <alignment horizontal="center" vertical="center"/>
    </xf>
    <xf numFmtId="0" fontId="10" fillId="0" borderId="0" xfId="1" applyFont="1" applyAlignment="1">
      <alignment horizontal="center" vertical="center" shrinkToFit="1"/>
    </xf>
    <xf numFmtId="0" fontId="7" fillId="0" borderId="11" xfId="1" applyBorder="1" applyAlignment="1">
      <alignment horizontal="center" vertical="center"/>
    </xf>
    <xf numFmtId="0" fontId="7" fillId="0" borderId="27" xfId="1" applyBorder="1" applyAlignment="1">
      <alignment horizontal="center" vertical="center" wrapText="1"/>
    </xf>
    <xf numFmtId="0" fontId="7" fillId="0" borderId="7" xfId="1" applyBorder="1" applyAlignment="1">
      <alignment horizontal="center" vertical="center"/>
    </xf>
    <xf numFmtId="0" fontId="4" fillId="0" borderId="70" xfId="2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zoomScaleNormal="100" workbookViewId="0">
      <selection activeCell="B3" sqref="B3"/>
    </sheetView>
  </sheetViews>
  <sheetFormatPr defaultRowHeight="13.5" x14ac:dyDescent="0.15"/>
  <cols>
    <col min="2" max="2" width="3.125" customWidth="1"/>
    <col min="3" max="3" width="1.625" customWidth="1"/>
    <col min="4" max="5" width="3.125" customWidth="1"/>
    <col min="6" max="6" width="1.625" customWidth="1"/>
    <col min="7" max="8" width="3.125" customWidth="1"/>
    <col min="9" max="9" width="1.625" customWidth="1"/>
    <col min="10" max="11" width="3.125" customWidth="1"/>
    <col min="12" max="12" width="1.625" customWidth="1"/>
    <col min="13" max="14" width="3.125" customWidth="1"/>
    <col min="15" max="15" width="1.625" customWidth="1"/>
    <col min="16" max="16" width="3.125" customWidth="1"/>
  </cols>
  <sheetData>
    <row r="1" spans="1:23" ht="31.5" customHeight="1" x14ac:dyDescent="0.15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3" ht="43.5" customHeight="1" x14ac:dyDescent="0.15">
      <c r="A2" s="75"/>
      <c r="B2" s="77" t="s">
        <v>110</v>
      </c>
      <c r="C2" s="75"/>
      <c r="D2" s="75"/>
      <c r="E2" s="75"/>
      <c r="F2" s="75"/>
      <c r="G2" s="75"/>
      <c r="H2" s="75"/>
      <c r="I2" s="75"/>
      <c r="J2" s="76"/>
      <c r="K2" s="56"/>
      <c r="L2" s="56"/>
      <c r="M2" s="98" t="s">
        <v>81</v>
      </c>
      <c r="N2" s="98"/>
      <c r="O2" s="98"/>
      <c r="P2" s="98"/>
      <c r="U2" s="99" t="s">
        <v>107</v>
      </c>
      <c r="V2" s="99"/>
    </row>
    <row r="3" spans="1:23" ht="33.950000000000003" customHeight="1" thickBot="1" x14ac:dyDescent="0.2">
      <c r="A3" s="55"/>
      <c r="B3" s="79" t="s">
        <v>80</v>
      </c>
      <c r="C3" s="54"/>
      <c r="D3" s="54"/>
      <c r="E3" s="54"/>
    </row>
    <row r="4" spans="1:23" ht="37.5" customHeight="1" x14ac:dyDescent="0.15">
      <c r="A4" s="53"/>
      <c r="B4" s="100" t="s">
        <v>79</v>
      </c>
      <c r="C4" s="101"/>
      <c r="D4" s="102"/>
      <c r="E4" s="100" t="s">
        <v>68</v>
      </c>
      <c r="F4" s="101"/>
      <c r="G4" s="102"/>
      <c r="H4" s="103" t="s">
        <v>78</v>
      </c>
      <c r="I4" s="104"/>
      <c r="J4" s="105"/>
      <c r="K4" s="100" t="s">
        <v>0</v>
      </c>
      <c r="L4" s="101"/>
      <c r="M4" s="102"/>
      <c r="N4" s="100" t="s">
        <v>61</v>
      </c>
      <c r="O4" s="101"/>
      <c r="P4" s="102"/>
      <c r="Q4" s="52" t="s">
        <v>77</v>
      </c>
      <c r="R4" s="52" t="s">
        <v>76</v>
      </c>
      <c r="S4" s="52" t="s">
        <v>75</v>
      </c>
      <c r="T4" s="51" t="s">
        <v>74</v>
      </c>
      <c r="U4" s="51" t="s">
        <v>73</v>
      </c>
      <c r="V4" s="50" t="s">
        <v>72</v>
      </c>
    </row>
    <row r="5" spans="1:23" ht="18.75" customHeight="1" x14ac:dyDescent="0.15">
      <c r="A5" s="108" t="s">
        <v>71</v>
      </c>
      <c r="B5" s="120"/>
      <c r="C5" s="121"/>
      <c r="D5" s="122"/>
      <c r="E5" s="94" t="s">
        <v>59</v>
      </c>
      <c r="F5" s="95"/>
      <c r="G5" s="96"/>
      <c r="H5" s="94" t="s">
        <v>65</v>
      </c>
      <c r="I5" s="95"/>
      <c r="J5" s="96"/>
      <c r="K5" s="94" t="s">
        <v>63</v>
      </c>
      <c r="L5" s="95"/>
      <c r="M5" s="96"/>
      <c r="N5" s="94" t="s">
        <v>63</v>
      </c>
      <c r="O5" s="95"/>
      <c r="P5" s="96"/>
      <c r="Q5" s="116">
        <v>4</v>
      </c>
      <c r="R5" s="118">
        <v>8</v>
      </c>
      <c r="S5" s="118">
        <v>12</v>
      </c>
      <c r="T5" s="118" t="s">
        <v>70</v>
      </c>
      <c r="U5" s="118">
        <v>3</v>
      </c>
      <c r="V5" s="106"/>
    </row>
    <row r="6" spans="1:23" ht="18.75" customHeight="1" x14ac:dyDescent="0.15">
      <c r="A6" s="109"/>
      <c r="B6" s="123"/>
      <c r="C6" s="124"/>
      <c r="D6" s="125"/>
      <c r="E6" s="49">
        <v>2</v>
      </c>
      <c r="F6" s="48" t="s">
        <v>69</v>
      </c>
      <c r="G6" s="47">
        <v>0</v>
      </c>
      <c r="H6" s="49">
        <v>2</v>
      </c>
      <c r="I6" s="48" t="s">
        <v>57</v>
      </c>
      <c r="J6" s="47">
        <v>2</v>
      </c>
      <c r="K6" s="49">
        <v>1</v>
      </c>
      <c r="L6" s="48" t="s">
        <v>57</v>
      </c>
      <c r="M6" s="47">
        <v>6</v>
      </c>
      <c r="N6" s="49">
        <v>3</v>
      </c>
      <c r="O6" s="48" t="s">
        <v>57</v>
      </c>
      <c r="P6" s="47">
        <v>4</v>
      </c>
      <c r="Q6" s="117"/>
      <c r="R6" s="119"/>
      <c r="S6" s="119"/>
      <c r="T6" s="119"/>
      <c r="U6" s="119"/>
      <c r="V6" s="107"/>
    </row>
    <row r="7" spans="1:23" ht="18.75" customHeight="1" x14ac:dyDescent="0.15">
      <c r="A7" s="108" t="s">
        <v>68</v>
      </c>
      <c r="B7" s="94" t="s">
        <v>63</v>
      </c>
      <c r="C7" s="95"/>
      <c r="D7" s="96"/>
      <c r="E7" s="110"/>
      <c r="F7" s="111"/>
      <c r="G7" s="112"/>
      <c r="H7" s="94" t="s">
        <v>63</v>
      </c>
      <c r="I7" s="95"/>
      <c r="J7" s="96"/>
      <c r="K7" s="94" t="s">
        <v>63</v>
      </c>
      <c r="L7" s="95"/>
      <c r="M7" s="96"/>
      <c r="N7" s="94" t="s">
        <v>63</v>
      </c>
      <c r="O7" s="95"/>
      <c r="P7" s="96"/>
      <c r="Q7" s="116">
        <v>0</v>
      </c>
      <c r="R7" s="118">
        <v>2</v>
      </c>
      <c r="S7" s="118">
        <v>20</v>
      </c>
      <c r="T7" s="118" t="s">
        <v>67</v>
      </c>
      <c r="U7" s="118">
        <v>5</v>
      </c>
      <c r="V7" s="106"/>
      <c r="W7" s="106"/>
    </row>
    <row r="8" spans="1:23" ht="18.75" customHeight="1" x14ac:dyDescent="0.15">
      <c r="A8" s="109"/>
      <c r="B8" s="49">
        <v>0</v>
      </c>
      <c r="C8" s="48" t="s">
        <v>57</v>
      </c>
      <c r="D8" s="47">
        <v>2</v>
      </c>
      <c r="E8" s="113"/>
      <c r="F8" s="114"/>
      <c r="G8" s="115"/>
      <c r="H8" s="49">
        <v>0</v>
      </c>
      <c r="I8" s="48" t="s">
        <v>57</v>
      </c>
      <c r="J8" s="47">
        <v>3</v>
      </c>
      <c r="K8" s="49">
        <v>1</v>
      </c>
      <c r="L8" s="48" t="s">
        <v>57</v>
      </c>
      <c r="M8" s="47">
        <v>9</v>
      </c>
      <c r="N8" s="49">
        <v>1</v>
      </c>
      <c r="O8" s="48" t="s">
        <v>57</v>
      </c>
      <c r="P8" s="47">
        <v>6</v>
      </c>
      <c r="Q8" s="117"/>
      <c r="R8" s="119"/>
      <c r="S8" s="119"/>
      <c r="T8" s="119"/>
      <c r="U8" s="119"/>
      <c r="V8" s="107"/>
      <c r="W8" s="107"/>
    </row>
    <row r="9" spans="1:23" ht="18.75" customHeight="1" x14ac:dyDescent="0.15">
      <c r="A9" s="108" t="s">
        <v>66</v>
      </c>
      <c r="B9" s="94" t="s">
        <v>65</v>
      </c>
      <c r="C9" s="95"/>
      <c r="D9" s="96"/>
      <c r="E9" s="94" t="s">
        <v>59</v>
      </c>
      <c r="F9" s="95"/>
      <c r="G9" s="96"/>
      <c r="H9" s="110"/>
      <c r="I9" s="111"/>
      <c r="J9" s="112"/>
      <c r="K9" s="94" t="s">
        <v>63</v>
      </c>
      <c r="L9" s="95"/>
      <c r="M9" s="96"/>
      <c r="N9" s="94" t="s">
        <v>63</v>
      </c>
      <c r="O9" s="95"/>
      <c r="P9" s="96"/>
      <c r="Q9" s="116">
        <v>4</v>
      </c>
      <c r="R9" s="118">
        <v>6</v>
      </c>
      <c r="S9" s="118">
        <v>11</v>
      </c>
      <c r="T9" s="118" t="s">
        <v>64</v>
      </c>
      <c r="U9" s="118">
        <v>4</v>
      </c>
      <c r="V9" s="106"/>
    </row>
    <row r="10" spans="1:23" ht="18.75" customHeight="1" x14ac:dyDescent="0.15">
      <c r="A10" s="109"/>
      <c r="B10" s="49">
        <v>2</v>
      </c>
      <c r="C10" s="48" t="s">
        <v>57</v>
      </c>
      <c r="D10" s="47">
        <v>2</v>
      </c>
      <c r="E10" s="49">
        <v>3</v>
      </c>
      <c r="F10" s="48" t="s">
        <v>57</v>
      </c>
      <c r="G10" s="47">
        <v>0</v>
      </c>
      <c r="H10" s="113"/>
      <c r="I10" s="114"/>
      <c r="J10" s="115"/>
      <c r="K10" s="49">
        <v>1</v>
      </c>
      <c r="L10" s="48" t="s">
        <v>57</v>
      </c>
      <c r="M10" s="47">
        <v>3</v>
      </c>
      <c r="N10" s="49">
        <v>0</v>
      </c>
      <c r="O10" s="48" t="s">
        <v>57</v>
      </c>
      <c r="P10" s="47">
        <v>6</v>
      </c>
      <c r="Q10" s="117"/>
      <c r="R10" s="119"/>
      <c r="S10" s="119"/>
      <c r="T10" s="119"/>
      <c r="U10" s="119"/>
      <c r="V10" s="107"/>
    </row>
    <row r="11" spans="1:23" ht="18.75" customHeight="1" x14ac:dyDescent="0.15">
      <c r="A11" s="108" t="s">
        <v>0</v>
      </c>
      <c r="B11" s="94" t="s">
        <v>59</v>
      </c>
      <c r="C11" s="95"/>
      <c r="D11" s="96"/>
      <c r="E11" s="94" t="s">
        <v>59</v>
      </c>
      <c r="F11" s="95"/>
      <c r="G11" s="96"/>
      <c r="H11" s="94" t="s">
        <v>59</v>
      </c>
      <c r="I11" s="95"/>
      <c r="J11" s="96"/>
      <c r="K11" s="110"/>
      <c r="L11" s="111"/>
      <c r="M11" s="112"/>
      <c r="N11" s="94" t="s">
        <v>63</v>
      </c>
      <c r="O11" s="95"/>
      <c r="P11" s="96"/>
      <c r="Q11" s="136">
        <v>9</v>
      </c>
      <c r="R11" s="118">
        <v>19</v>
      </c>
      <c r="S11" s="118">
        <v>5</v>
      </c>
      <c r="T11" s="126" t="s">
        <v>62</v>
      </c>
      <c r="U11" s="118">
        <v>2</v>
      </c>
      <c r="V11" s="106"/>
    </row>
    <row r="12" spans="1:23" ht="18.75" customHeight="1" x14ac:dyDescent="0.15">
      <c r="A12" s="109"/>
      <c r="B12" s="49">
        <v>6</v>
      </c>
      <c r="C12" s="48" t="s">
        <v>57</v>
      </c>
      <c r="D12" s="47">
        <v>1</v>
      </c>
      <c r="E12" s="49">
        <v>9</v>
      </c>
      <c r="F12" s="48" t="s">
        <v>57</v>
      </c>
      <c r="G12" s="47">
        <v>1</v>
      </c>
      <c r="H12" s="49">
        <v>3</v>
      </c>
      <c r="I12" s="48" t="s">
        <v>57</v>
      </c>
      <c r="J12" s="47">
        <v>1</v>
      </c>
      <c r="K12" s="113"/>
      <c r="L12" s="114"/>
      <c r="M12" s="115"/>
      <c r="N12" s="49">
        <v>1</v>
      </c>
      <c r="O12" s="48" t="s">
        <v>57</v>
      </c>
      <c r="P12" s="47">
        <v>2</v>
      </c>
      <c r="Q12" s="137"/>
      <c r="R12" s="119"/>
      <c r="S12" s="119"/>
      <c r="T12" s="127"/>
      <c r="U12" s="119"/>
      <c r="V12" s="107"/>
    </row>
    <row r="13" spans="1:23" ht="18.75" customHeight="1" x14ac:dyDescent="0.15">
      <c r="A13" s="128" t="s">
        <v>61</v>
      </c>
      <c r="B13" s="129" t="s">
        <v>60</v>
      </c>
      <c r="C13" s="130"/>
      <c r="D13" s="131"/>
      <c r="E13" s="129" t="s">
        <v>60</v>
      </c>
      <c r="F13" s="130"/>
      <c r="G13" s="131"/>
      <c r="H13" s="94" t="s">
        <v>60</v>
      </c>
      <c r="I13" s="95"/>
      <c r="J13" s="96"/>
      <c r="K13" s="129" t="s">
        <v>59</v>
      </c>
      <c r="L13" s="130"/>
      <c r="M13" s="131"/>
      <c r="N13" s="132"/>
      <c r="O13" s="133"/>
      <c r="P13" s="134"/>
      <c r="Q13" s="135">
        <v>12</v>
      </c>
      <c r="R13" s="118">
        <v>18</v>
      </c>
      <c r="S13" s="118">
        <v>5</v>
      </c>
      <c r="T13" s="126" t="s">
        <v>58</v>
      </c>
      <c r="U13" s="139">
        <v>1</v>
      </c>
      <c r="V13" s="138"/>
    </row>
    <row r="14" spans="1:23" ht="18.75" customHeight="1" x14ac:dyDescent="0.15">
      <c r="A14" s="109"/>
      <c r="B14" s="49">
        <v>4</v>
      </c>
      <c r="C14" s="48" t="s">
        <v>57</v>
      </c>
      <c r="D14" s="47">
        <v>3</v>
      </c>
      <c r="E14" s="49">
        <v>6</v>
      </c>
      <c r="F14" s="48" t="s">
        <v>57</v>
      </c>
      <c r="G14" s="47">
        <v>1</v>
      </c>
      <c r="H14" s="49">
        <v>6</v>
      </c>
      <c r="I14" s="48" t="s">
        <v>57</v>
      </c>
      <c r="J14" s="47">
        <v>0</v>
      </c>
      <c r="K14" s="49">
        <v>2</v>
      </c>
      <c r="L14" s="48" t="s">
        <v>57</v>
      </c>
      <c r="M14" s="47">
        <v>1</v>
      </c>
      <c r="N14" s="113"/>
      <c r="O14" s="114"/>
      <c r="P14" s="115"/>
      <c r="Q14" s="117"/>
      <c r="R14" s="119"/>
      <c r="S14" s="119"/>
      <c r="T14" s="127"/>
      <c r="U14" s="119"/>
      <c r="V14" s="107"/>
    </row>
    <row r="15" spans="1:23" ht="18.75" customHeight="1" x14ac:dyDescent="0.15"/>
    <row r="16" spans="1:23" ht="18.75" customHeight="1" x14ac:dyDescent="0.15"/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37.5" customHeight="1" x14ac:dyDescent="0.15"/>
    <row r="24" ht="18.75" customHeight="1" x14ac:dyDescent="0.15"/>
    <row r="25" ht="18.7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33.75" customHeight="1" x14ac:dyDescent="0.15"/>
    <row r="33" ht="33.75" customHeight="1" x14ac:dyDescent="0.15"/>
    <row r="34" ht="33.75" customHeight="1" x14ac:dyDescent="0.15"/>
  </sheetData>
  <mergeCells count="69">
    <mergeCell ref="V13:V14"/>
    <mergeCell ref="U11:U12"/>
    <mergeCell ref="U13:U14"/>
    <mergeCell ref="S9:S10"/>
    <mergeCell ref="R13:R14"/>
    <mergeCell ref="S13:S14"/>
    <mergeCell ref="T13:T14"/>
    <mergeCell ref="T11:T12"/>
    <mergeCell ref="A13:A14"/>
    <mergeCell ref="B13:D13"/>
    <mergeCell ref="E13:G13"/>
    <mergeCell ref="H13:J13"/>
    <mergeCell ref="K13:M13"/>
    <mergeCell ref="N11:P11"/>
    <mergeCell ref="N13:P14"/>
    <mergeCell ref="Q13:Q14"/>
    <mergeCell ref="Q11:Q12"/>
    <mergeCell ref="V7:V8"/>
    <mergeCell ref="N9:P9"/>
    <mergeCell ref="R11:R12"/>
    <mergeCell ref="S11:S12"/>
    <mergeCell ref="A11:A12"/>
    <mergeCell ref="B11:D11"/>
    <mergeCell ref="E11:G11"/>
    <mergeCell ref="H11:J11"/>
    <mergeCell ref="K11:M12"/>
    <mergeCell ref="V11:V12"/>
    <mergeCell ref="A5:A6"/>
    <mergeCell ref="B5:D6"/>
    <mergeCell ref="W7:W8"/>
    <mergeCell ref="A9:A10"/>
    <mergeCell ref="B9:D9"/>
    <mergeCell ref="E9:G9"/>
    <mergeCell ref="H9:J10"/>
    <mergeCell ref="K9:M9"/>
    <mergeCell ref="Q9:Q10"/>
    <mergeCell ref="R9:R10"/>
    <mergeCell ref="T9:T10"/>
    <mergeCell ref="S7:S8"/>
    <mergeCell ref="T7:T8"/>
    <mergeCell ref="U9:U10"/>
    <mergeCell ref="V9:V10"/>
    <mergeCell ref="U7:U8"/>
    <mergeCell ref="N7:P7"/>
    <mergeCell ref="Q7:Q8"/>
    <mergeCell ref="R7:R8"/>
    <mergeCell ref="Q5:Q6"/>
    <mergeCell ref="R5:R6"/>
    <mergeCell ref="A7:A8"/>
    <mergeCell ref="B7:D7"/>
    <mergeCell ref="E7:G8"/>
    <mergeCell ref="H7:J7"/>
    <mergeCell ref="K7:M7"/>
    <mergeCell ref="E5:G5"/>
    <mergeCell ref="H5:J5"/>
    <mergeCell ref="K5:M5"/>
    <mergeCell ref="N5:P5"/>
    <mergeCell ref="A1:V1"/>
    <mergeCell ref="M2:P2"/>
    <mergeCell ref="U2:V2"/>
    <mergeCell ref="B4:D4"/>
    <mergeCell ref="E4:G4"/>
    <mergeCell ref="H4:J4"/>
    <mergeCell ref="K4:M4"/>
    <mergeCell ref="N4:P4"/>
    <mergeCell ref="V5:V6"/>
    <mergeCell ref="S5:S6"/>
    <mergeCell ref="T5:T6"/>
    <mergeCell ref="U5:U6"/>
  </mergeCells>
  <phoneticPr fontId="5"/>
  <pageMargins left="0.62992125984251968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B3" sqref="B3"/>
    </sheetView>
  </sheetViews>
  <sheetFormatPr defaultRowHeight="13.5" x14ac:dyDescent="0.15"/>
  <cols>
    <col min="2" max="2" width="3.125" customWidth="1"/>
    <col min="3" max="3" width="1.625" customWidth="1"/>
    <col min="4" max="5" width="3.125" customWidth="1"/>
    <col min="6" max="6" width="1.625" customWidth="1"/>
    <col min="7" max="8" width="3.125" customWidth="1"/>
    <col min="9" max="9" width="1.625" customWidth="1"/>
    <col min="10" max="11" width="3.125" customWidth="1"/>
    <col min="12" max="12" width="1.625" customWidth="1"/>
    <col min="13" max="14" width="3.125" customWidth="1"/>
    <col min="15" max="15" width="1.625" customWidth="1"/>
    <col min="16" max="17" width="3.125" customWidth="1"/>
    <col min="18" max="18" width="1.625" customWidth="1"/>
    <col min="19" max="19" width="3.125" customWidth="1"/>
    <col min="24" max="24" width="10.125" customWidth="1"/>
  </cols>
  <sheetData>
    <row r="1" spans="1:26" ht="31.5" customHeight="1" x14ac:dyDescent="0.15">
      <c r="A1" s="97" t="s">
        <v>112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6" ht="43.5" customHeight="1" x14ac:dyDescent="0.15">
      <c r="A2" s="75"/>
      <c r="B2" s="77" t="s">
        <v>110</v>
      </c>
      <c r="C2" s="75"/>
      <c r="D2" s="75"/>
      <c r="E2" s="75"/>
      <c r="F2" s="75"/>
      <c r="G2" s="75"/>
      <c r="H2" s="75"/>
      <c r="I2" s="75"/>
      <c r="J2" s="76"/>
      <c r="K2" s="56"/>
      <c r="L2" s="56"/>
      <c r="M2" s="98" t="s">
        <v>89</v>
      </c>
      <c r="N2" s="98"/>
      <c r="O2" s="98"/>
      <c r="P2" s="98"/>
      <c r="Q2" s="98"/>
      <c r="R2" s="98"/>
      <c r="X2" s="99" t="s">
        <v>108</v>
      </c>
      <c r="Y2" s="99"/>
    </row>
    <row r="3" spans="1:26" ht="33.950000000000003" customHeight="1" thickBot="1" x14ac:dyDescent="0.2">
      <c r="A3" s="55"/>
      <c r="B3" s="78" t="s">
        <v>80</v>
      </c>
      <c r="C3" s="54"/>
      <c r="D3" s="54"/>
      <c r="E3" s="54"/>
    </row>
    <row r="4" spans="1:26" ht="37.5" customHeight="1" x14ac:dyDescent="0.15">
      <c r="A4" s="53"/>
      <c r="B4" s="140" t="str">
        <f>A5</f>
        <v>社中</v>
      </c>
      <c r="C4" s="141"/>
      <c r="D4" s="142"/>
      <c r="E4" s="140" t="str">
        <f>A7</f>
        <v>足羽中</v>
      </c>
      <c r="F4" s="141"/>
      <c r="G4" s="142"/>
      <c r="H4" s="143" t="str">
        <f>A9</f>
        <v>パトリアーレA</v>
      </c>
      <c r="I4" s="144"/>
      <c r="J4" s="145"/>
      <c r="K4" s="140" t="str">
        <f>A11</f>
        <v>明道中A</v>
      </c>
      <c r="L4" s="141"/>
      <c r="M4" s="142"/>
      <c r="N4" s="140" t="str">
        <f>A13</f>
        <v>清水中</v>
      </c>
      <c r="O4" s="141"/>
      <c r="P4" s="142"/>
      <c r="Q4" s="140" t="str">
        <f>A15</f>
        <v>Awara
Hanks A</v>
      </c>
      <c r="R4" s="141"/>
      <c r="S4" s="146"/>
      <c r="T4" s="52" t="s">
        <v>77</v>
      </c>
      <c r="U4" s="52" t="s">
        <v>76</v>
      </c>
      <c r="V4" s="52" t="s">
        <v>75</v>
      </c>
      <c r="W4" s="51" t="s">
        <v>74</v>
      </c>
      <c r="X4" s="51" t="s">
        <v>73</v>
      </c>
      <c r="Y4" s="50" t="s">
        <v>72</v>
      </c>
    </row>
    <row r="5" spans="1:26" ht="18.75" customHeight="1" x14ac:dyDescent="0.15">
      <c r="A5" s="147" t="s">
        <v>88</v>
      </c>
      <c r="B5" s="120"/>
      <c r="C5" s="121"/>
      <c r="D5" s="122"/>
      <c r="E5" s="94" t="str">
        <f>IF(E6="","",IF(E6=G6,"△",IF(E6&gt;G6,"○","●")))</f>
        <v>●</v>
      </c>
      <c r="F5" s="95"/>
      <c r="G5" s="96"/>
      <c r="H5" s="94" t="str">
        <f>IF(H6="","",IF(H6=J6,"△",IF(H6&gt;J6,"○","●")))</f>
        <v>○</v>
      </c>
      <c r="I5" s="95"/>
      <c r="J5" s="96"/>
      <c r="K5" s="94" t="str">
        <f>IF(K6="","",IF(K6=M6,"△",IF(K6&gt;M6,"○","●")))</f>
        <v>○</v>
      </c>
      <c r="L5" s="95"/>
      <c r="M5" s="96"/>
      <c r="N5" s="94" t="str">
        <f>IF(N6="","",IF(N6=P6,"△",IF(N6&gt;P6,"○","●")))</f>
        <v>△</v>
      </c>
      <c r="O5" s="95"/>
      <c r="P5" s="96"/>
      <c r="Q5" s="94" t="str">
        <f>IF(Q6="","",IF(Q6=S6,"△",IF(Q6&gt;S6,"○","●")))</f>
        <v>●</v>
      </c>
      <c r="R5" s="95"/>
      <c r="S5" s="149"/>
      <c r="T5" s="116">
        <f>COUNTIF(B5:S5,"○")*3+COUNTIF(B5:S5,"△")</f>
        <v>7</v>
      </c>
      <c r="U5" s="118">
        <f>B6+E6+H6+K6+N6+Q6</f>
        <v>9</v>
      </c>
      <c r="V5" s="118">
        <f>-(D6+G6+J6+M6+P6+S6)</f>
        <v>-10</v>
      </c>
      <c r="W5" s="118">
        <f>U5+V5</f>
        <v>-1</v>
      </c>
      <c r="X5" s="118">
        <v>3</v>
      </c>
      <c r="Y5" s="106"/>
    </row>
    <row r="6" spans="1:26" ht="18.75" customHeight="1" x14ac:dyDescent="0.15">
      <c r="A6" s="148"/>
      <c r="B6" s="123"/>
      <c r="C6" s="124"/>
      <c r="D6" s="125"/>
      <c r="E6" s="49">
        <v>1</v>
      </c>
      <c r="F6" s="48" t="s">
        <v>83</v>
      </c>
      <c r="G6" s="47">
        <v>3</v>
      </c>
      <c r="H6" s="49">
        <v>3</v>
      </c>
      <c r="I6" s="48" t="s">
        <v>83</v>
      </c>
      <c r="J6" s="47">
        <v>1</v>
      </c>
      <c r="K6" s="49">
        <v>4</v>
      </c>
      <c r="L6" s="48" t="s">
        <v>83</v>
      </c>
      <c r="M6" s="47">
        <v>0</v>
      </c>
      <c r="N6" s="49">
        <v>0</v>
      </c>
      <c r="O6" s="48" t="s">
        <v>85</v>
      </c>
      <c r="P6" s="47">
        <v>0</v>
      </c>
      <c r="Q6" s="49">
        <v>1</v>
      </c>
      <c r="R6" s="48" t="s">
        <v>82</v>
      </c>
      <c r="S6" s="60">
        <v>6</v>
      </c>
      <c r="T6" s="117"/>
      <c r="U6" s="119"/>
      <c r="V6" s="119"/>
      <c r="W6" s="119"/>
      <c r="X6" s="119"/>
      <c r="Y6" s="107"/>
    </row>
    <row r="7" spans="1:26" ht="18.75" customHeight="1" x14ac:dyDescent="0.15">
      <c r="A7" s="147" t="s">
        <v>87</v>
      </c>
      <c r="B7" s="94" t="str">
        <f>IF(B8="","",IF(B8=D8,"△",IF(B8&gt;D8,"○","●")))</f>
        <v>○</v>
      </c>
      <c r="C7" s="95"/>
      <c r="D7" s="96"/>
      <c r="E7" s="110"/>
      <c r="F7" s="111"/>
      <c r="G7" s="112"/>
      <c r="H7" s="94" t="str">
        <f>IF(H8="","",IF(H8=J8,"△",IF(H8&gt;J8,"○","●")))</f>
        <v>○</v>
      </c>
      <c r="I7" s="95"/>
      <c r="J7" s="96"/>
      <c r="K7" s="94" t="str">
        <f>IF(K8="","",IF(K8=M8,"△",IF(K8&gt;M8,"○","●")))</f>
        <v>○</v>
      </c>
      <c r="L7" s="95"/>
      <c r="M7" s="96"/>
      <c r="N7" s="94" t="str">
        <f>IF(N8="","",IF(N8=P8,"△",IF(N8&gt;P8,"○","●")))</f>
        <v>○</v>
      </c>
      <c r="O7" s="95"/>
      <c r="P7" s="96"/>
      <c r="Q7" s="94" t="str">
        <f>IF(Q8="","",IF(Q8=S8,"△",IF(Q8&gt;S8,"○","●")))</f>
        <v>●</v>
      </c>
      <c r="R7" s="95"/>
      <c r="S7" s="149"/>
      <c r="T7" s="116">
        <f>COUNTIF(B7:S7,"○")*3+COUNTIF(B7:S7,"△")</f>
        <v>12</v>
      </c>
      <c r="U7" s="118">
        <f>B8+E8+H8+K8+N8+Q8</f>
        <v>13</v>
      </c>
      <c r="V7" s="118">
        <f>-(D8+G8+J8+M8+P8+S8)</f>
        <v>-7</v>
      </c>
      <c r="W7" s="118">
        <f>U7+V7</f>
        <v>6</v>
      </c>
      <c r="X7" s="118">
        <v>2</v>
      </c>
      <c r="Y7" s="106"/>
      <c r="Z7" s="106"/>
    </row>
    <row r="8" spans="1:26" ht="18.75" customHeight="1" x14ac:dyDescent="0.15">
      <c r="A8" s="148"/>
      <c r="B8" s="49">
        <v>3</v>
      </c>
      <c r="C8" s="48" t="s">
        <v>83</v>
      </c>
      <c r="D8" s="47">
        <v>1</v>
      </c>
      <c r="E8" s="113"/>
      <c r="F8" s="114"/>
      <c r="G8" s="115"/>
      <c r="H8" s="49">
        <v>2</v>
      </c>
      <c r="I8" s="48" t="s">
        <v>83</v>
      </c>
      <c r="J8" s="47">
        <v>0</v>
      </c>
      <c r="K8" s="49">
        <v>3</v>
      </c>
      <c r="L8" s="48" t="s">
        <v>83</v>
      </c>
      <c r="M8" s="47">
        <v>0</v>
      </c>
      <c r="N8" s="49">
        <v>4</v>
      </c>
      <c r="O8" s="48" t="s">
        <v>83</v>
      </c>
      <c r="P8" s="47">
        <v>2</v>
      </c>
      <c r="Q8" s="49">
        <v>1</v>
      </c>
      <c r="R8" s="48" t="s">
        <v>83</v>
      </c>
      <c r="S8" s="60">
        <v>4</v>
      </c>
      <c r="T8" s="117"/>
      <c r="U8" s="119"/>
      <c r="V8" s="119"/>
      <c r="W8" s="119"/>
      <c r="X8" s="119"/>
      <c r="Y8" s="107"/>
      <c r="Z8" s="107"/>
    </row>
    <row r="9" spans="1:26" ht="18.75" customHeight="1" x14ac:dyDescent="0.15">
      <c r="A9" s="150" t="s">
        <v>100</v>
      </c>
      <c r="B9" s="94" t="str">
        <f>IF(B10="","",IF(B10=D10,"△",IF(B10&gt;D10,"○","●")))</f>
        <v>●</v>
      </c>
      <c r="C9" s="95"/>
      <c r="D9" s="96"/>
      <c r="E9" s="94" t="str">
        <f>IF(E10="","",IF(E10=G10,"△",IF(E10&gt;G10,"○","●")))</f>
        <v>●</v>
      </c>
      <c r="F9" s="95"/>
      <c r="G9" s="96"/>
      <c r="H9" s="110"/>
      <c r="I9" s="111"/>
      <c r="J9" s="112"/>
      <c r="K9" s="94" t="str">
        <f>IF(K10="","",IF(K10=M10,"△",IF(K10&gt;M10,"○","●")))</f>
        <v>△</v>
      </c>
      <c r="L9" s="95"/>
      <c r="M9" s="96"/>
      <c r="N9" s="94" t="str">
        <f>IF(N10="","",IF(N10=P10,"△",IF(N10&gt;P10,"○","●")))</f>
        <v>△</v>
      </c>
      <c r="O9" s="95"/>
      <c r="P9" s="96"/>
      <c r="Q9" s="94" t="str">
        <f>IF(Q10="","",IF(Q10=S10,"△",IF(Q10&gt;S10,"○","●")))</f>
        <v>●</v>
      </c>
      <c r="R9" s="95"/>
      <c r="S9" s="149"/>
      <c r="T9" s="116">
        <f>COUNTIF(B9:S9,"○")*3+COUNTIF(B9:S9,"△")</f>
        <v>2</v>
      </c>
      <c r="U9" s="118">
        <f>B10+E10+H10+K10+N10+Q10</f>
        <v>4</v>
      </c>
      <c r="V9" s="118">
        <f>-(D10+G10+J10+M10+P10+S10)</f>
        <v>-12</v>
      </c>
      <c r="W9" s="118">
        <f>U9+V9</f>
        <v>-8</v>
      </c>
      <c r="X9" s="118">
        <v>5</v>
      </c>
      <c r="Y9" s="106"/>
    </row>
    <row r="10" spans="1:26" ht="18.75" customHeight="1" x14ac:dyDescent="0.15">
      <c r="A10" s="151"/>
      <c r="B10" s="49">
        <v>1</v>
      </c>
      <c r="C10" s="48" t="s">
        <v>82</v>
      </c>
      <c r="D10" s="47">
        <v>3</v>
      </c>
      <c r="E10" s="49">
        <v>0</v>
      </c>
      <c r="F10" s="48" t="s">
        <v>84</v>
      </c>
      <c r="G10" s="47">
        <v>2</v>
      </c>
      <c r="H10" s="113"/>
      <c r="I10" s="114"/>
      <c r="J10" s="115"/>
      <c r="K10" s="49">
        <v>1</v>
      </c>
      <c r="L10" s="48" t="s">
        <v>85</v>
      </c>
      <c r="M10" s="47">
        <v>1</v>
      </c>
      <c r="N10" s="49">
        <v>1</v>
      </c>
      <c r="O10" s="48" t="s">
        <v>82</v>
      </c>
      <c r="P10" s="47">
        <v>1</v>
      </c>
      <c r="Q10" s="49">
        <v>1</v>
      </c>
      <c r="R10" s="48" t="s">
        <v>85</v>
      </c>
      <c r="S10" s="60">
        <v>5</v>
      </c>
      <c r="T10" s="117"/>
      <c r="U10" s="119"/>
      <c r="V10" s="119"/>
      <c r="W10" s="119"/>
      <c r="X10" s="119"/>
      <c r="Y10" s="107"/>
    </row>
    <row r="11" spans="1:26" ht="18.75" customHeight="1" x14ac:dyDescent="0.15">
      <c r="A11" s="147" t="s">
        <v>102</v>
      </c>
      <c r="B11" s="94" t="str">
        <f>IF(B12="","",IF(B12=D12,"△",IF(B12&gt;D12,"○","●")))</f>
        <v>●</v>
      </c>
      <c r="C11" s="95"/>
      <c r="D11" s="96"/>
      <c r="E11" s="94" t="str">
        <f>IF(E12="","",IF(E12=G12,"△",IF(E12&gt;G12,"○","●")))</f>
        <v>●</v>
      </c>
      <c r="F11" s="95"/>
      <c r="G11" s="96"/>
      <c r="H11" s="94" t="str">
        <f>IF(H12="","",IF(H12=J12,"△",IF(H12&gt;J12,"○","●")))</f>
        <v>△</v>
      </c>
      <c r="I11" s="95"/>
      <c r="J11" s="96"/>
      <c r="K11" s="110"/>
      <c r="L11" s="111"/>
      <c r="M11" s="112"/>
      <c r="N11" s="94" t="str">
        <f>IF(N12="","",IF(N12=P12,"△",IF(N12&gt;P12,"○","●")))</f>
        <v>●</v>
      </c>
      <c r="O11" s="95"/>
      <c r="P11" s="96"/>
      <c r="Q11" s="94" t="str">
        <f>IF(Q12="","",IF(Q12=S12,"△",IF(Q12&gt;S12,"○","●")))</f>
        <v>●</v>
      </c>
      <c r="R11" s="95"/>
      <c r="S11" s="96"/>
      <c r="T11" s="136">
        <f>COUNTIF(B11:S11,"○")*3+COUNTIF(B11:S11,"△")</f>
        <v>1</v>
      </c>
      <c r="U11" s="118">
        <f>B12+E12+H12+K12+N12+Q12</f>
        <v>1</v>
      </c>
      <c r="V11" s="118">
        <f>-(D12+G12+J12+M12+P12+S12)</f>
        <v>-16</v>
      </c>
      <c r="W11" s="118">
        <f>U11+V11</f>
        <v>-15</v>
      </c>
      <c r="X11" s="118">
        <v>6</v>
      </c>
      <c r="Y11" s="106">
        <v>35</v>
      </c>
    </row>
    <row r="12" spans="1:26" ht="18.75" customHeight="1" x14ac:dyDescent="0.15">
      <c r="A12" s="148"/>
      <c r="B12" s="49">
        <v>0</v>
      </c>
      <c r="C12" s="48" t="s">
        <v>85</v>
      </c>
      <c r="D12" s="47">
        <v>4</v>
      </c>
      <c r="E12" s="49">
        <v>0</v>
      </c>
      <c r="F12" s="48" t="s">
        <v>83</v>
      </c>
      <c r="G12" s="47">
        <v>3</v>
      </c>
      <c r="H12" s="49">
        <v>1</v>
      </c>
      <c r="I12" s="48" t="s">
        <v>85</v>
      </c>
      <c r="J12" s="47">
        <v>1</v>
      </c>
      <c r="K12" s="113"/>
      <c r="L12" s="114"/>
      <c r="M12" s="115"/>
      <c r="N12" s="49">
        <v>0</v>
      </c>
      <c r="O12" s="48" t="s">
        <v>84</v>
      </c>
      <c r="P12" s="47">
        <v>2</v>
      </c>
      <c r="Q12" s="49">
        <v>0</v>
      </c>
      <c r="R12" s="48" t="s">
        <v>84</v>
      </c>
      <c r="S12" s="47">
        <v>6</v>
      </c>
      <c r="T12" s="137"/>
      <c r="U12" s="119"/>
      <c r="V12" s="119"/>
      <c r="W12" s="119"/>
      <c r="X12" s="119"/>
      <c r="Y12" s="107"/>
    </row>
    <row r="13" spans="1:26" ht="18.75" customHeight="1" x14ac:dyDescent="0.15">
      <c r="A13" s="159" t="s">
        <v>86</v>
      </c>
      <c r="B13" s="129" t="str">
        <f>IF(B14="","",IF(B14=D14,"△",IF(B14&gt;D14,"○","●")))</f>
        <v>△</v>
      </c>
      <c r="C13" s="130"/>
      <c r="D13" s="131"/>
      <c r="E13" s="129" t="str">
        <f>IF(E14="","",IF(E14=G14,"△",IF(E14&gt;G14,"○","●")))</f>
        <v>●</v>
      </c>
      <c r="F13" s="130"/>
      <c r="G13" s="131"/>
      <c r="H13" s="94" t="str">
        <f>IF(H14="","",IF(H14=J14,"△",IF(H14&gt;J14,"○","●")))</f>
        <v>△</v>
      </c>
      <c r="I13" s="95"/>
      <c r="J13" s="96"/>
      <c r="K13" s="129" t="str">
        <f>IF(K14="","",IF(K14=M14,"△",IF(K14&gt;M14,"○","●")))</f>
        <v>○</v>
      </c>
      <c r="L13" s="130"/>
      <c r="M13" s="131"/>
      <c r="N13" s="132"/>
      <c r="O13" s="133"/>
      <c r="P13" s="134"/>
      <c r="Q13" s="129" t="str">
        <f>IF(Q14="","",IF(Q14=S14,"△",IF(Q14&gt;S14,"○","●")))</f>
        <v>●</v>
      </c>
      <c r="R13" s="130"/>
      <c r="S13" s="158"/>
      <c r="T13" s="135">
        <f>COUNTIF(B13:S13,"○")*3+COUNTIF(B13:S13,"△")</f>
        <v>5</v>
      </c>
      <c r="U13" s="118">
        <f>B14+E14+H14+K14+N14+Q14</f>
        <v>5</v>
      </c>
      <c r="V13" s="118">
        <f>-(D14+G14+J14+M14+P14+S14)</f>
        <v>-16</v>
      </c>
      <c r="W13" s="139">
        <f>U13+V13</f>
        <v>-11</v>
      </c>
      <c r="X13" s="118">
        <v>4</v>
      </c>
      <c r="Y13" s="138"/>
    </row>
    <row r="14" spans="1:26" ht="18.75" customHeight="1" x14ac:dyDescent="0.15">
      <c r="A14" s="148"/>
      <c r="B14" s="49">
        <v>0</v>
      </c>
      <c r="C14" s="48" t="s">
        <v>84</v>
      </c>
      <c r="D14" s="47">
        <v>0</v>
      </c>
      <c r="E14" s="49">
        <v>2</v>
      </c>
      <c r="F14" s="48" t="s">
        <v>85</v>
      </c>
      <c r="G14" s="47">
        <v>4</v>
      </c>
      <c r="H14" s="49">
        <v>1</v>
      </c>
      <c r="I14" s="48" t="s">
        <v>85</v>
      </c>
      <c r="J14" s="47">
        <v>1</v>
      </c>
      <c r="K14" s="49">
        <v>2</v>
      </c>
      <c r="L14" s="48" t="s">
        <v>83</v>
      </c>
      <c r="M14" s="47">
        <v>0</v>
      </c>
      <c r="N14" s="113"/>
      <c r="O14" s="114"/>
      <c r="P14" s="115"/>
      <c r="Q14" s="49">
        <v>0</v>
      </c>
      <c r="R14" s="48" t="s">
        <v>84</v>
      </c>
      <c r="S14" s="60">
        <v>11</v>
      </c>
      <c r="T14" s="117"/>
      <c r="U14" s="119"/>
      <c r="V14" s="119"/>
      <c r="W14" s="119"/>
      <c r="X14" s="119"/>
      <c r="Y14" s="107"/>
    </row>
    <row r="15" spans="1:26" ht="18.75" customHeight="1" x14ac:dyDescent="0.15">
      <c r="A15" s="161" t="s">
        <v>101</v>
      </c>
      <c r="B15" s="94" t="str">
        <f>IF(B16="","",IF(B16=D16,"△",IF(B16&gt;D16,"○","●")))</f>
        <v>○</v>
      </c>
      <c r="C15" s="95"/>
      <c r="D15" s="96"/>
      <c r="E15" s="94" t="str">
        <f>IF(E16="","",IF(E16=G16,"△",IF(E16&gt;G16,"○","●")))</f>
        <v>○</v>
      </c>
      <c r="F15" s="95"/>
      <c r="G15" s="96"/>
      <c r="H15" s="94" t="str">
        <f>IF(H16="","",IF(H16=J16,"△",IF(H16&gt;J16,"○","●")))</f>
        <v>○</v>
      </c>
      <c r="I15" s="95"/>
      <c r="J15" s="96"/>
      <c r="K15" s="94" t="str">
        <f>IF(K16="","",IF(K16=M16,"△",IF(K16&gt;M16,"○","●")))</f>
        <v>○</v>
      </c>
      <c r="L15" s="95"/>
      <c r="M15" s="96"/>
      <c r="N15" s="94" t="str">
        <f>IF(N16="","",IF(N16=P16,"△",IF(N16&gt;P16,"○","●")))</f>
        <v>○</v>
      </c>
      <c r="O15" s="95"/>
      <c r="P15" s="96"/>
      <c r="Q15" s="110"/>
      <c r="R15" s="111"/>
      <c r="S15" s="154"/>
      <c r="T15" s="136">
        <f>COUNTIF(B15:S15,"○")*3+COUNTIF(B15:S15,"△")</f>
        <v>15</v>
      </c>
      <c r="U15" s="118">
        <f>B16+E16+H16+K16+N16+Q16</f>
        <v>32</v>
      </c>
      <c r="V15" s="118">
        <f>-(D16+G16+J16+M16+P16+S16)</f>
        <v>-3</v>
      </c>
      <c r="W15" s="118">
        <f>U15+V15</f>
        <v>29</v>
      </c>
      <c r="X15" s="118">
        <v>1</v>
      </c>
      <c r="Y15" s="106"/>
    </row>
    <row r="16" spans="1:26" ht="18.75" customHeight="1" thickBot="1" x14ac:dyDescent="0.2">
      <c r="A16" s="162"/>
      <c r="B16" s="59">
        <v>6</v>
      </c>
      <c r="C16" s="58" t="s">
        <v>84</v>
      </c>
      <c r="D16" s="57">
        <v>1</v>
      </c>
      <c r="E16" s="59">
        <v>4</v>
      </c>
      <c r="F16" s="58" t="s">
        <v>82</v>
      </c>
      <c r="G16" s="57">
        <v>1</v>
      </c>
      <c r="H16" s="59">
        <v>5</v>
      </c>
      <c r="I16" s="58" t="s">
        <v>83</v>
      </c>
      <c r="J16" s="57">
        <v>1</v>
      </c>
      <c r="K16" s="59">
        <v>6</v>
      </c>
      <c r="L16" s="58" t="s">
        <v>83</v>
      </c>
      <c r="M16" s="57">
        <v>0</v>
      </c>
      <c r="N16" s="59">
        <v>11</v>
      </c>
      <c r="O16" s="58" t="s">
        <v>82</v>
      </c>
      <c r="P16" s="57">
        <v>0</v>
      </c>
      <c r="Q16" s="155"/>
      <c r="R16" s="156"/>
      <c r="S16" s="157"/>
      <c r="T16" s="160"/>
      <c r="U16" s="153"/>
      <c r="V16" s="153"/>
      <c r="W16" s="153"/>
      <c r="X16" s="119"/>
      <c r="Y16" s="152"/>
    </row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18.75" customHeight="1" x14ac:dyDescent="0.15"/>
    <row r="24" ht="18.75" customHeight="1" x14ac:dyDescent="0.15"/>
    <row r="25" ht="37.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18.75" customHeight="1" x14ac:dyDescent="0.15"/>
    <row r="33" ht="18.75" customHeight="1" x14ac:dyDescent="0.15"/>
    <row r="34" ht="33.75" customHeight="1" x14ac:dyDescent="0.15"/>
    <row r="35" ht="33.75" customHeight="1" x14ac:dyDescent="0.15"/>
    <row r="36" ht="33.75" customHeight="1" x14ac:dyDescent="0.15"/>
  </sheetData>
  <mergeCells count="88">
    <mergeCell ref="X15:X16"/>
    <mergeCell ref="H9:J10"/>
    <mergeCell ref="H11:J11"/>
    <mergeCell ref="A13:A14"/>
    <mergeCell ref="K7:M7"/>
    <mergeCell ref="H13:J13"/>
    <mergeCell ref="B13:D13"/>
    <mergeCell ref="T15:T16"/>
    <mergeCell ref="E15:G15"/>
    <mergeCell ref="H15:J15"/>
    <mergeCell ref="A15:A16"/>
    <mergeCell ref="B15:D15"/>
    <mergeCell ref="Q11:S11"/>
    <mergeCell ref="K11:M12"/>
    <mergeCell ref="V11:V12"/>
    <mergeCell ref="W11:W12"/>
    <mergeCell ref="X2:Y2"/>
    <mergeCell ref="A1:Y1"/>
    <mergeCell ref="E13:G13"/>
    <mergeCell ref="V13:V14"/>
    <mergeCell ref="W13:W14"/>
    <mergeCell ref="X13:X14"/>
    <mergeCell ref="Q13:S13"/>
    <mergeCell ref="Y13:Y14"/>
    <mergeCell ref="T13:T14"/>
    <mergeCell ref="U13:U14"/>
    <mergeCell ref="A11:A12"/>
    <mergeCell ref="B11:D11"/>
    <mergeCell ref="N11:P11"/>
    <mergeCell ref="T11:T12"/>
    <mergeCell ref="U11:U12"/>
    <mergeCell ref="N9:P9"/>
    <mergeCell ref="Y15:Y16"/>
    <mergeCell ref="E4:G4"/>
    <mergeCell ref="E5:G5"/>
    <mergeCell ref="E7:G8"/>
    <mergeCell ref="E9:G9"/>
    <mergeCell ref="E11:G11"/>
    <mergeCell ref="U7:U8"/>
    <mergeCell ref="V7:V8"/>
    <mergeCell ref="K13:M13"/>
    <mergeCell ref="N13:P14"/>
    <mergeCell ref="U15:U16"/>
    <mergeCell ref="V15:V16"/>
    <mergeCell ref="W15:W16"/>
    <mergeCell ref="K15:M15"/>
    <mergeCell ref="N15:P15"/>
    <mergeCell ref="Q15:S16"/>
    <mergeCell ref="Z7:Z8"/>
    <mergeCell ref="A9:A10"/>
    <mergeCell ref="B9:D9"/>
    <mergeCell ref="K9:M9"/>
    <mergeCell ref="Q9:S9"/>
    <mergeCell ref="T9:T10"/>
    <mergeCell ref="U9:U10"/>
    <mergeCell ref="X7:X8"/>
    <mergeCell ref="Y7:Y8"/>
    <mergeCell ref="X11:X12"/>
    <mergeCell ref="Y11:Y12"/>
    <mergeCell ref="Y9:Y10"/>
    <mergeCell ref="V9:V10"/>
    <mergeCell ref="W9:W10"/>
    <mergeCell ref="X9:X10"/>
    <mergeCell ref="W5:W6"/>
    <mergeCell ref="X5:X6"/>
    <mergeCell ref="Y5:Y6"/>
    <mergeCell ref="A7:A8"/>
    <mergeCell ref="B7:D7"/>
    <mergeCell ref="N7:P7"/>
    <mergeCell ref="Q7:S7"/>
    <mergeCell ref="A5:A6"/>
    <mergeCell ref="T7:T8"/>
    <mergeCell ref="W7:W8"/>
    <mergeCell ref="H7:J7"/>
    <mergeCell ref="V5:V6"/>
    <mergeCell ref="K5:M5"/>
    <mergeCell ref="N5:P5"/>
    <mergeCell ref="Q5:S5"/>
    <mergeCell ref="T5:T6"/>
    <mergeCell ref="M2:R2"/>
    <mergeCell ref="B4:D4"/>
    <mergeCell ref="K4:M4"/>
    <mergeCell ref="N4:P4"/>
    <mergeCell ref="U5:U6"/>
    <mergeCell ref="H4:J4"/>
    <mergeCell ref="H5:J5"/>
    <mergeCell ref="Q4:S4"/>
    <mergeCell ref="B5:D6"/>
  </mergeCells>
  <phoneticPr fontId="5"/>
  <pageMargins left="0.62992125984251968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B3" sqref="B3"/>
    </sheetView>
  </sheetViews>
  <sheetFormatPr defaultRowHeight="13.5" x14ac:dyDescent="0.15"/>
  <cols>
    <col min="2" max="2" width="3.125" customWidth="1"/>
    <col min="3" max="3" width="1.625" customWidth="1"/>
    <col min="4" max="5" width="3.125" customWidth="1"/>
    <col min="6" max="6" width="1.625" customWidth="1"/>
    <col min="7" max="8" width="3.125" customWidth="1"/>
    <col min="9" max="9" width="1.625" customWidth="1"/>
    <col min="10" max="11" width="3.125" customWidth="1"/>
    <col min="12" max="12" width="1.625" customWidth="1"/>
    <col min="13" max="14" width="3.125" customWidth="1"/>
    <col min="15" max="15" width="1.625" customWidth="1"/>
    <col min="16" max="17" width="3.125" customWidth="1"/>
    <col min="18" max="18" width="1.625" customWidth="1"/>
    <col min="19" max="19" width="3.125" customWidth="1"/>
  </cols>
  <sheetData>
    <row r="1" spans="1:26" ht="31.5" customHeight="1" x14ac:dyDescent="0.15">
      <c r="A1" s="97" t="s">
        <v>112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6" ht="43.5" customHeight="1" x14ac:dyDescent="0.15">
      <c r="A2" s="75"/>
      <c r="B2" s="77" t="s">
        <v>110</v>
      </c>
      <c r="C2" s="75"/>
      <c r="D2" s="75"/>
      <c r="E2" s="75"/>
      <c r="F2" s="75"/>
      <c r="G2" s="75"/>
      <c r="H2" s="75"/>
      <c r="I2" s="75"/>
      <c r="J2" s="76"/>
      <c r="K2" s="56"/>
      <c r="L2" s="56"/>
      <c r="M2" s="98" t="s">
        <v>92</v>
      </c>
      <c r="N2" s="98"/>
      <c r="O2" s="98"/>
      <c r="P2" s="98"/>
      <c r="Q2" s="98"/>
      <c r="R2" s="98"/>
      <c r="X2" s="99" t="s">
        <v>109</v>
      </c>
      <c r="Y2" s="99"/>
    </row>
    <row r="3" spans="1:26" ht="33.950000000000003" customHeight="1" thickBot="1" x14ac:dyDescent="0.2">
      <c r="A3" s="55"/>
      <c r="B3" s="78" t="s">
        <v>80</v>
      </c>
      <c r="C3" s="54"/>
      <c r="D3" s="54"/>
      <c r="E3" s="54"/>
    </row>
    <row r="4" spans="1:26" ht="37.5" customHeight="1" x14ac:dyDescent="0.15">
      <c r="A4" s="68"/>
      <c r="B4" s="163" t="str">
        <f>A5</f>
        <v>ユナイテッド</v>
      </c>
      <c r="C4" s="164"/>
      <c r="D4" s="165"/>
      <c r="E4" s="163" t="str">
        <f>A7</f>
        <v>パトリアーレＢ</v>
      </c>
      <c r="F4" s="164"/>
      <c r="G4" s="165"/>
      <c r="H4" s="163" t="str">
        <f>A9</f>
        <v>MD FUTSAL</v>
      </c>
      <c r="I4" s="164"/>
      <c r="J4" s="165"/>
      <c r="K4" s="163" t="str">
        <f>A11</f>
        <v>明倫中</v>
      </c>
      <c r="L4" s="164"/>
      <c r="M4" s="165"/>
      <c r="N4" s="163" t="str">
        <f>A13</f>
        <v>丸岡南中</v>
      </c>
      <c r="O4" s="164"/>
      <c r="P4" s="165"/>
      <c r="Q4" s="163" t="str">
        <f>A15</f>
        <v>大東中</v>
      </c>
      <c r="R4" s="164"/>
      <c r="S4" s="169"/>
      <c r="T4" s="52" t="s">
        <v>77</v>
      </c>
      <c r="U4" s="52" t="s">
        <v>76</v>
      </c>
      <c r="V4" s="52" t="s">
        <v>75</v>
      </c>
      <c r="W4" s="51" t="s">
        <v>74</v>
      </c>
      <c r="X4" s="51" t="s">
        <v>73</v>
      </c>
      <c r="Y4" s="50" t="s">
        <v>72</v>
      </c>
    </row>
    <row r="5" spans="1:26" ht="18.75" customHeight="1" x14ac:dyDescent="0.15">
      <c r="A5" s="176" t="s">
        <v>91</v>
      </c>
      <c r="B5" s="170"/>
      <c r="C5" s="171"/>
      <c r="D5" s="172"/>
      <c r="E5" s="166" t="str">
        <f>IF(E6="","",IF(E6=G6,"△",IF(E6&gt;G6,"○","●")))</f>
        <v>●</v>
      </c>
      <c r="F5" s="167"/>
      <c r="G5" s="168"/>
      <c r="H5" s="166" t="str">
        <f>IF(H6="","",IF(H6=J6,"△",IF(H6&gt;J6,"○","●")))</f>
        <v>●</v>
      </c>
      <c r="I5" s="167"/>
      <c r="J5" s="168"/>
      <c r="K5" s="166" t="str">
        <f>IF(K6="","",IF(K6=M6,"△",IF(K6&gt;M6,"○","●")))</f>
        <v>●</v>
      </c>
      <c r="L5" s="167"/>
      <c r="M5" s="168"/>
      <c r="N5" s="166" t="str">
        <f>IF(N6="","",IF(N6=P6,"△",IF(N6&gt;P6,"○","●")))</f>
        <v>●</v>
      </c>
      <c r="O5" s="167"/>
      <c r="P5" s="168"/>
      <c r="Q5" s="166" t="str">
        <f>IF(Q6="","",IF(Q6=S6,"△",IF(Q6&gt;S6,"○","●")))</f>
        <v>●</v>
      </c>
      <c r="R5" s="167"/>
      <c r="S5" s="178"/>
      <c r="T5" s="116">
        <f>COUNTIF(B5:S5,"○")*3+COUNTIF(B5:S5,"△")</f>
        <v>0</v>
      </c>
      <c r="U5" s="118">
        <f>B6+E6+H6+K6+N6+Q6</f>
        <v>1</v>
      </c>
      <c r="V5" s="118">
        <f>-(D6+G6+J6+M6+P6+S6)</f>
        <v>-24</v>
      </c>
      <c r="W5" s="118">
        <f>U5+V5</f>
        <v>-23</v>
      </c>
      <c r="X5" s="118">
        <v>6</v>
      </c>
      <c r="Y5" s="106"/>
    </row>
    <row r="6" spans="1:26" ht="18.75" customHeight="1" x14ac:dyDescent="0.15">
      <c r="A6" s="177"/>
      <c r="B6" s="173"/>
      <c r="C6" s="174"/>
      <c r="D6" s="175"/>
      <c r="E6" s="66">
        <v>0</v>
      </c>
      <c r="F6" s="65" t="s">
        <v>83</v>
      </c>
      <c r="G6" s="67">
        <v>3</v>
      </c>
      <c r="H6" s="66">
        <v>0</v>
      </c>
      <c r="I6" s="65" t="s">
        <v>83</v>
      </c>
      <c r="J6" s="67">
        <v>6</v>
      </c>
      <c r="K6" s="66">
        <v>0</v>
      </c>
      <c r="L6" s="65" t="s">
        <v>83</v>
      </c>
      <c r="M6" s="67">
        <v>2</v>
      </c>
      <c r="N6" s="66">
        <v>0</v>
      </c>
      <c r="O6" s="65" t="s">
        <v>83</v>
      </c>
      <c r="P6" s="67">
        <v>5</v>
      </c>
      <c r="Q6" s="66">
        <v>1</v>
      </c>
      <c r="R6" s="65" t="s">
        <v>83</v>
      </c>
      <c r="S6" s="64">
        <v>8</v>
      </c>
      <c r="T6" s="117"/>
      <c r="U6" s="119"/>
      <c r="V6" s="119"/>
      <c r="W6" s="119"/>
      <c r="X6" s="119"/>
      <c r="Y6" s="107"/>
    </row>
    <row r="7" spans="1:26" ht="18.75" customHeight="1" x14ac:dyDescent="0.15">
      <c r="A7" s="176" t="s">
        <v>90</v>
      </c>
      <c r="B7" s="166" t="str">
        <f>IF(B8="","",IF(B8=D8,"△",IF(B8&gt;D8,"○","●")))</f>
        <v>○</v>
      </c>
      <c r="C7" s="167"/>
      <c r="D7" s="168"/>
      <c r="E7" s="170"/>
      <c r="F7" s="171"/>
      <c r="G7" s="172"/>
      <c r="H7" s="166" t="str">
        <f>IF(H8="","",IF(H8=J8,"△",IF(H8&gt;J8,"○","●")))</f>
        <v>●</v>
      </c>
      <c r="I7" s="167"/>
      <c r="J7" s="168"/>
      <c r="K7" s="166" t="str">
        <f>IF(K8="","",IF(K8=M8,"△",IF(K8&gt;M8,"○","●")))</f>
        <v>△</v>
      </c>
      <c r="L7" s="167"/>
      <c r="M7" s="168"/>
      <c r="N7" s="166" t="str">
        <f>IF(N8="","",IF(N8=P8,"△",IF(N8&gt;P8,"○","●")))</f>
        <v>○</v>
      </c>
      <c r="O7" s="167"/>
      <c r="P7" s="168"/>
      <c r="Q7" s="166" t="str">
        <f>IF(Q8="","",IF(Q8=S8,"△",IF(Q8&gt;S8,"○","●")))</f>
        <v>●</v>
      </c>
      <c r="R7" s="167"/>
      <c r="S7" s="178"/>
      <c r="T7" s="116">
        <f>COUNTIF(B7:S7,"○")*3+COUNTIF(B7:S7,"△")</f>
        <v>7</v>
      </c>
      <c r="U7" s="118">
        <f>B8+E8+H8+K8+N8+Q8</f>
        <v>9</v>
      </c>
      <c r="V7" s="118">
        <f>-(D8+G8+J8+M8+P8+S8)</f>
        <v>-7</v>
      </c>
      <c r="W7" s="118">
        <f>U7+V7</f>
        <v>2</v>
      </c>
      <c r="X7" s="118">
        <v>3</v>
      </c>
      <c r="Y7" s="106"/>
      <c r="Z7" s="98"/>
    </row>
    <row r="8" spans="1:26" ht="18.75" customHeight="1" x14ac:dyDescent="0.15">
      <c r="A8" s="177"/>
      <c r="B8" s="66">
        <v>3</v>
      </c>
      <c r="C8" s="65" t="s">
        <v>83</v>
      </c>
      <c r="D8" s="67">
        <v>0</v>
      </c>
      <c r="E8" s="173"/>
      <c r="F8" s="174"/>
      <c r="G8" s="175"/>
      <c r="H8" s="66">
        <v>2</v>
      </c>
      <c r="I8" s="65" t="s">
        <v>83</v>
      </c>
      <c r="J8" s="67">
        <v>3</v>
      </c>
      <c r="K8" s="66">
        <v>1</v>
      </c>
      <c r="L8" s="65" t="s">
        <v>83</v>
      </c>
      <c r="M8" s="67">
        <v>1</v>
      </c>
      <c r="N8" s="66">
        <v>2</v>
      </c>
      <c r="O8" s="65" t="s">
        <v>83</v>
      </c>
      <c r="P8" s="67">
        <v>0</v>
      </c>
      <c r="Q8" s="66">
        <v>1</v>
      </c>
      <c r="R8" s="65" t="s">
        <v>83</v>
      </c>
      <c r="S8" s="64">
        <v>3</v>
      </c>
      <c r="T8" s="117"/>
      <c r="U8" s="119"/>
      <c r="V8" s="119"/>
      <c r="W8" s="119"/>
      <c r="X8" s="119"/>
      <c r="Y8" s="107"/>
      <c r="Z8" s="98"/>
    </row>
    <row r="9" spans="1:26" ht="18.75" customHeight="1" x14ac:dyDescent="0.15">
      <c r="A9" s="176" t="s">
        <v>99</v>
      </c>
      <c r="B9" s="166" t="str">
        <f>IF(B10="","",IF(B10=D10,"△",IF(B10&gt;D10,"○","●")))</f>
        <v>○</v>
      </c>
      <c r="C9" s="167"/>
      <c r="D9" s="168"/>
      <c r="E9" s="166" t="str">
        <f>IF(E10="","",IF(E10=G10,"△",IF(E10&gt;G10,"○","●")))</f>
        <v>○</v>
      </c>
      <c r="F9" s="167"/>
      <c r="G9" s="168"/>
      <c r="H9" s="170"/>
      <c r="I9" s="171"/>
      <c r="J9" s="172"/>
      <c r="K9" s="166" t="str">
        <f>IF(K10="","",IF(K10=M10,"△",IF(K10&gt;M10,"○","●")))</f>
        <v>○</v>
      </c>
      <c r="L9" s="167"/>
      <c r="M9" s="168"/>
      <c r="N9" s="166" t="str">
        <f>IF(N10="","",IF(N10=P10,"△",IF(N10&gt;P10,"○","●")))</f>
        <v>○</v>
      </c>
      <c r="O9" s="167"/>
      <c r="P9" s="168"/>
      <c r="Q9" s="166" t="str">
        <f>IF(Q10="","",IF(Q10=S10,"△",IF(Q10&gt;S10,"○","●")))</f>
        <v>△</v>
      </c>
      <c r="R9" s="167"/>
      <c r="S9" s="178"/>
      <c r="T9" s="116">
        <f>COUNTIF(B9:S9,"○")*3+COUNTIF(B9:S9,"△")</f>
        <v>13</v>
      </c>
      <c r="U9" s="118">
        <f>B10+E10+H10+K10+N10+Q10</f>
        <v>14</v>
      </c>
      <c r="V9" s="118">
        <f>-(D10+G10+J10+M10+P10+S10)</f>
        <v>-2</v>
      </c>
      <c r="W9" s="118">
        <f>U9+V9</f>
        <v>12</v>
      </c>
      <c r="X9" s="118">
        <v>2</v>
      </c>
      <c r="Y9" s="106"/>
    </row>
    <row r="10" spans="1:26" ht="18.75" customHeight="1" x14ac:dyDescent="0.15">
      <c r="A10" s="177"/>
      <c r="B10" s="66">
        <v>6</v>
      </c>
      <c r="C10" s="65" t="s">
        <v>83</v>
      </c>
      <c r="D10" s="67">
        <v>0</v>
      </c>
      <c r="E10" s="66">
        <v>3</v>
      </c>
      <c r="F10" s="65" t="s">
        <v>83</v>
      </c>
      <c r="G10" s="67">
        <v>2</v>
      </c>
      <c r="H10" s="173"/>
      <c r="I10" s="174"/>
      <c r="J10" s="175"/>
      <c r="K10" s="66">
        <v>2</v>
      </c>
      <c r="L10" s="65" t="s">
        <v>83</v>
      </c>
      <c r="M10" s="67">
        <v>0</v>
      </c>
      <c r="N10" s="66">
        <v>3</v>
      </c>
      <c r="O10" s="65" t="s">
        <v>83</v>
      </c>
      <c r="P10" s="67">
        <v>0</v>
      </c>
      <c r="Q10" s="66">
        <v>0</v>
      </c>
      <c r="R10" s="65" t="s">
        <v>83</v>
      </c>
      <c r="S10" s="64">
        <v>0</v>
      </c>
      <c r="T10" s="117"/>
      <c r="U10" s="119"/>
      <c r="V10" s="119"/>
      <c r="W10" s="119"/>
      <c r="X10" s="119"/>
      <c r="Y10" s="107"/>
    </row>
    <row r="11" spans="1:26" ht="18.75" customHeight="1" x14ac:dyDescent="0.15">
      <c r="A11" s="176" t="s">
        <v>103</v>
      </c>
      <c r="B11" s="166" t="str">
        <f>IF(B12="","",IF(B12=D12,"△",IF(B12&gt;D12,"○","●")))</f>
        <v>○</v>
      </c>
      <c r="C11" s="167"/>
      <c r="D11" s="168"/>
      <c r="E11" s="166" t="str">
        <f>IF(E12="","",IF(E12=G12,"△",IF(E12&gt;G12,"○","●")))</f>
        <v>△</v>
      </c>
      <c r="F11" s="167"/>
      <c r="G11" s="168"/>
      <c r="H11" s="166" t="str">
        <f>IF(H12="","",IF(H12=J12,"△",IF(H12&gt;J12,"○","●")))</f>
        <v>●</v>
      </c>
      <c r="I11" s="167"/>
      <c r="J11" s="168"/>
      <c r="K11" s="170"/>
      <c r="L11" s="171"/>
      <c r="M11" s="172"/>
      <c r="N11" s="166" t="str">
        <f>IF(N12="","",IF(N12=P12,"△",IF(N12&gt;P12,"○","●")))</f>
        <v>●</v>
      </c>
      <c r="O11" s="167"/>
      <c r="P11" s="168"/>
      <c r="Q11" s="166" t="str">
        <f>IF(Q12="","",IF(Q12=S12,"△",IF(Q12&gt;S12,"○","●")))</f>
        <v>●</v>
      </c>
      <c r="R11" s="167"/>
      <c r="S11" s="168"/>
      <c r="T11" s="136">
        <f>COUNTIF(B11:S11,"○")*3+COUNTIF(B11:S11,"△")</f>
        <v>4</v>
      </c>
      <c r="U11" s="118">
        <f>B12+E12+H12+K12+N12+Q12</f>
        <v>4</v>
      </c>
      <c r="V11" s="118">
        <f>-(D12+G12+J12+M12+P12+S12)</f>
        <v>-13</v>
      </c>
      <c r="W11" s="118">
        <f>U11+V11</f>
        <v>-9</v>
      </c>
      <c r="X11" s="118">
        <v>5</v>
      </c>
      <c r="Y11" s="106"/>
    </row>
    <row r="12" spans="1:26" ht="18.75" customHeight="1" x14ac:dyDescent="0.15">
      <c r="A12" s="177"/>
      <c r="B12" s="66">
        <v>2</v>
      </c>
      <c r="C12" s="65" t="s">
        <v>83</v>
      </c>
      <c r="D12" s="67">
        <v>0</v>
      </c>
      <c r="E12" s="66">
        <v>1</v>
      </c>
      <c r="F12" s="65" t="s">
        <v>83</v>
      </c>
      <c r="G12" s="67">
        <v>1</v>
      </c>
      <c r="H12" s="66">
        <v>0</v>
      </c>
      <c r="I12" s="65" t="s">
        <v>83</v>
      </c>
      <c r="J12" s="67">
        <v>2</v>
      </c>
      <c r="K12" s="173"/>
      <c r="L12" s="174"/>
      <c r="M12" s="175"/>
      <c r="N12" s="66">
        <v>1</v>
      </c>
      <c r="O12" s="65" t="s">
        <v>83</v>
      </c>
      <c r="P12" s="67">
        <v>4</v>
      </c>
      <c r="Q12" s="66">
        <v>0</v>
      </c>
      <c r="R12" s="65" t="s">
        <v>83</v>
      </c>
      <c r="S12" s="67">
        <v>6</v>
      </c>
      <c r="T12" s="137"/>
      <c r="U12" s="119"/>
      <c r="V12" s="119"/>
      <c r="W12" s="119"/>
      <c r="X12" s="119"/>
      <c r="Y12" s="107"/>
    </row>
    <row r="13" spans="1:26" ht="18.75" customHeight="1" x14ac:dyDescent="0.15">
      <c r="A13" s="190" t="s">
        <v>104</v>
      </c>
      <c r="B13" s="179" t="str">
        <f>IF(B14="","",IF(B14=D14,"△",IF(B14&gt;D14,"○","●")))</f>
        <v>○</v>
      </c>
      <c r="C13" s="180"/>
      <c r="D13" s="181"/>
      <c r="E13" s="179" t="str">
        <f>IF(E14="","",IF(E14=G14,"△",IF(E14&gt;G14,"○","●")))</f>
        <v>●</v>
      </c>
      <c r="F13" s="180"/>
      <c r="G13" s="181"/>
      <c r="H13" s="166" t="str">
        <f>IF(H14="","",IF(H14=J14,"△",IF(H14&gt;J14,"○","●")))</f>
        <v>●</v>
      </c>
      <c r="I13" s="167"/>
      <c r="J13" s="168"/>
      <c r="K13" s="179" t="str">
        <f>IF(K14="","",IF(K14=M14,"△",IF(K14&gt;M14,"○","●")))</f>
        <v>○</v>
      </c>
      <c r="L13" s="180"/>
      <c r="M13" s="181"/>
      <c r="N13" s="182"/>
      <c r="O13" s="183"/>
      <c r="P13" s="184"/>
      <c r="Q13" s="179" t="str">
        <f>IF(Q14="","",IF(Q14=S14,"△",IF(Q14&gt;S14,"○","●")))</f>
        <v>●</v>
      </c>
      <c r="R13" s="180"/>
      <c r="S13" s="189"/>
      <c r="T13" s="135">
        <f>COUNTIF(B13:S13,"○")*3+COUNTIF(B13:S13,"△")</f>
        <v>6</v>
      </c>
      <c r="U13" s="118">
        <f>B14+E14+H14+K14+N14+Q14</f>
        <v>10</v>
      </c>
      <c r="V13" s="118">
        <f>-(D14+G14+J14+M14+P14+S14)</f>
        <v>-8</v>
      </c>
      <c r="W13" s="139">
        <f>U13+V13</f>
        <v>2</v>
      </c>
      <c r="X13" s="139">
        <v>4</v>
      </c>
      <c r="Y13" s="138"/>
    </row>
    <row r="14" spans="1:26" ht="18.75" customHeight="1" x14ac:dyDescent="0.15">
      <c r="A14" s="177"/>
      <c r="B14" s="66">
        <v>5</v>
      </c>
      <c r="C14" s="65" t="s">
        <v>83</v>
      </c>
      <c r="D14" s="67">
        <v>0</v>
      </c>
      <c r="E14" s="66">
        <v>0</v>
      </c>
      <c r="F14" s="65" t="s">
        <v>83</v>
      </c>
      <c r="G14" s="67">
        <v>2</v>
      </c>
      <c r="H14" s="66">
        <v>0</v>
      </c>
      <c r="I14" s="65" t="s">
        <v>83</v>
      </c>
      <c r="J14" s="67">
        <v>3</v>
      </c>
      <c r="K14" s="66">
        <v>4</v>
      </c>
      <c r="L14" s="65" t="s">
        <v>83</v>
      </c>
      <c r="M14" s="67">
        <v>1</v>
      </c>
      <c r="N14" s="173"/>
      <c r="O14" s="174"/>
      <c r="P14" s="175"/>
      <c r="Q14" s="66">
        <v>1</v>
      </c>
      <c r="R14" s="65" t="s">
        <v>83</v>
      </c>
      <c r="S14" s="64">
        <v>2</v>
      </c>
      <c r="T14" s="117"/>
      <c r="U14" s="119"/>
      <c r="V14" s="119"/>
      <c r="W14" s="119"/>
      <c r="X14" s="119"/>
      <c r="Y14" s="107"/>
    </row>
    <row r="15" spans="1:26" ht="18.75" customHeight="1" x14ac:dyDescent="0.15">
      <c r="A15" s="176" t="s">
        <v>105</v>
      </c>
      <c r="B15" s="166" t="str">
        <f>IF(B16="","",IF(B16=D16,"△",IF(B16&gt;D16,"○","●")))</f>
        <v>○</v>
      </c>
      <c r="C15" s="167"/>
      <c r="D15" s="168"/>
      <c r="E15" s="166" t="str">
        <f>IF(E16="","",IF(E16=G16,"△",IF(E16&gt;G16,"○","●")))</f>
        <v>○</v>
      </c>
      <c r="F15" s="167"/>
      <c r="G15" s="168"/>
      <c r="H15" s="166" t="str">
        <f>IF(H16="","",IF(H16=J16,"△",IF(H16&gt;J16,"○","●")))</f>
        <v>△</v>
      </c>
      <c r="I15" s="167"/>
      <c r="J15" s="168"/>
      <c r="K15" s="166" t="str">
        <f>IF(K16="","",IF(K16=M16,"△",IF(K16&gt;M16,"○","●")))</f>
        <v>○</v>
      </c>
      <c r="L15" s="167"/>
      <c r="M15" s="168"/>
      <c r="N15" s="166" t="str">
        <f>IF(N16="","",IF(N16=P16,"△",IF(N16&gt;P16,"○","●")))</f>
        <v>○</v>
      </c>
      <c r="O15" s="167"/>
      <c r="P15" s="168"/>
      <c r="Q15" s="170"/>
      <c r="R15" s="171"/>
      <c r="S15" s="185"/>
      <c r="T15" s="136">
        <f>COUNTIF(B15:S15,"○")*3+COUNTIF(B15:S15,"△")</f>
        <v>13</v>
      </c>
      <c r="U15" s="118">
        <f>B16+E16+H16+K16+N16+Q16</f>
        <v>19</v>
      </c>
      <c r="V15" s="118">
        <f>-(D16+G16+J16+M16+P16+S16)</f>
        <v>-3</v>
      </c>
      <c r="W15" s="118">
        <f>U15+V15</f>
        <v>16</v>
      </c>
      <c r="X15" s="118">
        <v>1</v>
      </c>
      <c r="Y15" s="106"/>
    </row>
    <row r="16" spans="1:26" ht="18.75" customHeight="1" thickBot="1" x14ac:dyDescent="0.2">
      <c r="A16" s="191"/>
      <c r="B16" s="63">
        <v>8</v>
      </c>
      <c r="C16" s="62" t="s">
        <v>83</v>
      </c>
      <c r="D16" s="61">
        <v>1</v>
      </c>
      <c r="E16" s="63">
        <v>3</v>
      </c>
      <c r="F16" s="62" t="s">
        <v>83</v>
      </c>
      <c r="G16" s="61">
        <v>1</v>
      </c>
      <c r="H16" s="63">
        <v>0</v>
      </c>
      <c r="I16" s="62" t="s">
        <v>83</v>
      </c>
      <c r="J16" s="61">
        <v>0</v>
      </c>
      <c r="K16" s="63">
        <v>6</v>
      </c>
      <c r="L16" s="62" t="s">
        <v>83</v>
      </c>
      <c r="M16" s="61">
        <v>0</v>
      </c>
      <c r="N16" s="63">
        <v>2</v>
      </c>
      <c r="O16" s="62" t="s">
        <v>83</v>
      </c>
      <c r="P16" s="61">
        <v>1</v>
      </c>
      <c r="Q16" s="186"/>
      <c r="R16" s="187"/>
      <c r="S16" s="188"/>
      <c r="T16" s="160"/>
      <c r="U16" s="153"/>
      <c r="V16" s="153"/>
      <c r="W16" s="153"/>
      <c r="X16" s="153"/>
      <c r="Y16" s="152"/>
    </row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18.75" customHeight="1" x14ac:dyDescent="0.15"/>
    <row r="24" ht="18.75" customHeight="1" x14ac:dyDescent="0.15"/>
    <row r="25" ht="37.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18.75" customHeight="1" x14ac:dyDescent="0.15"/>
    <row r="33" ht="18.75" customHeight="1" x14ac:dyDescent="0.15"/>
    <row r="34" ht="33.75" customHeight="1" x14ac:dyDescent="0.15"/>
    <row r="35" ht="33.75" customHeight="1" x14ac:dyDescent="0.15"/>
    <row r="36" ht="33.75" customHeight="1" x14ac:dyDescent="0.15"/>
  </sheetData>
  <mergeCells count="88">
    <mergeCell ref="X15:X16"/>
    <mergeCell ref="H9:J10"/>
    <mergeCell ref="H11:J11"/>
    <mergeCell ref="A13:A14"/>
    <mergeCell ref="K7:M7"/>
    <mergeCell ref="H13:J13"/>
    <mergeCell ref="B13:D13"/>
    <mergeCell ref="T15:T16"/>
    <mergeCell ref="E15:G15"/>
    <mergeCell ref="H15:J15"/>
    <mergeCell ref="A15:A16"/>
    <mergeCell ref="B15:D15"/>
    <mergeCell ref="Q11:S11"/>
    <mergeCell ref="K11:M12"/>
    <mergeCell ref="V11:V12"/>
    <mergeCell ref="W11:W12"/>
    <mergeCell ref="X2:Y2"/>
    <mergeCell ref="A1:Y1"/>
    <mergeCell ref="E13:G13"/>
    <mergeCell ref="V13:V14"/>
    <mergeCell ref="W13:W14"/>
    <mergeCell ref="X13:X14"/>
    <mergeCell ref="Q13:S13"/>
    <mergeCell ref="Y13:Y14"/>
    <mergeCell ref="T13:T14"/>
    <mergeCell ref="U13:U14"/>
    <mergeCell ref="A11:A12"/>
    <mergeCell ref="B11:D11"/>
    <mergeCell ref="N11:P11"/>
    <mergeCell ref="T11:T12"/>
    <mergeCell ref="U11:U12"/>
    <mergeCell ref="N9:P9"/>
    <mergeCell ref="Y15:Y16"/>
    <mergeCell ref="E4:G4"/>
    <mergeCell ref="E5:G5"/>
    <mergeCell ref="E7:G8"/>
    <mergeCell ref="E9:G9"/>
    <mergeCell ref="E11:G11"/>
    <mergeCell ref="U7:U8"/>
    <mergeCell ref="V7:V8"/>
    <mergeCell ref="K13:M13"/>
    <mergeCell ref="N13:P14"/>
    <mergeCell ref="U15:U16"/>
    <mergeCell ref="V15:V16"/>
    <mergeCell ref="W15:W16"/>
    <mergeCell ref="K15:M15"/>
    <mergeCell ref="N15:P15"/>
    <mergeCell ref="Q15:S16"/>
    <mergeCell ref="Z7:Z8"/>
    <mergeCell ref="A9:A10"/>
    <mergeCell ref="B9:D9"/>
    <mergeCell ref="K9:M9"/>
    <mergeCell ref="Q9:S9"/>
    <mergeCell ref="T9:T10"/>
    <mergeCell ref="U9:U10"/>
    <mergeCell ref="X7:X8"/>
    <mergeCell ref="Y7:Y8"/>
    <mergeCell ref="X11:X12"/>
    <mergeCell ref="Y11:Y12"/>
    <mergeCell ref="Y9:Y10"/>
    <mergeCell ref="V9:V10"/>
    <mergeCell ref="W9:W10"/>
    <mergeCell ref="X9:X10"/>
    <mergeCell ref="W5:W6"/>
    <mergeCell ref="X5:X6"/>
    <mergeCell ref="Y5:Y6"/>
    <mergeCell ref="A7:A8"/>
    <mergeCell ref="B7:D7"/>
    <mergeCell ref="N7:P7"/>
    <mergeCell ref="Q7:S7"/>
    <mergeCell ref="A5:A6"/>
    <mergeCell ref="T7:T8"/>
    <mergeCell ref="W7:W8"/>
    <mergeCell ref="H7:J7"/>
    <mergeCell ref="V5:V6"/>
    <mergeCell ref="K5:M5"/>
    <mergeCell ref="N5:P5"/>
    <mergeCell ref="Q5:S5"/>
    <mergeCell ref="T5:T6"/>
    <mergeCell ref="M2:R2"/>
    <mergeCell ref="B4:D4"/>
    <mergeCell ref="K4:M4"/>
    <mergeCell ref="N4:P4"/>
    <mergeCell ref="U5:U6"/>
    <mergeCell ref="H4:J4"/>
    <mergeCell ref="H5:J5"/>
    <mergeCell ref="Q4:S4"/>
    <mergeCell ref="B5:D6"/>
  </mergeCells>
  <phoneticPr fontId="5"/>
  <pageMargins left="0.62992125984251968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B3" sqref="B3"/>
    </sheetView>
  </sheetViews>
  <sheetFormatPr defaultRowHeight="13.5" x14ac:dyDescent="0.15"/>
  <cols>
    <col min="2" max="2" width="3.125" customWidth="1"/>
    <col min="3" max="3" width="1.625" customWidth="1"/>
    <col min="4" max="5" width="3.125" customWidth="1"/>
    <col min="6" max="6" width="1.625" customWidth="1"/>
    <col min="7" max="8" width="3.125" customWidth="1"/>
    <col min="9" max="9" width="1.625" customWidth="1"/>
    <col min="10" max="11" width="3.125" customWidth="1"/>
    <col min="12" max="12" width="1.625" customWidth="1"/>
    <col min="13" max="14" width="3.125" customWidth="1"/>
    <col min="15" max="15" width="1.625" customWidth="1"/>
    <col min="16" max="16" width="3.125" customWidth="1"/>
  </cols>
  <sheetData>
    <row r="1" spans="1:22" ht="31.5" customHeight="1" x14ac:dyDescent="0.15">
      <c r="A1" s="97" t="s">
        <v>113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2" ht="43.5" customHeight="1" x14ac:dyDescent="0.15">
      <c r="A2" s="75"/>
      <c r="B2" s="77" t="s">
        <v>110</v>
      </c>
      <c r="C2" s="75"/>
      <c r="D2" s="75"/>
      <c r="E2" s="75"/>
      <c r="F2" s="75"/>
      <c r="G2" s="75"/>
      <c r="H2" s="75"/>
      <c r="I2" s="75"/>
      <c r="J2" s="76"/>
      <c r="K2" s="56"/>
      <c r="L2" s="56"/>
      <c r="M2" s="98" t="s">
        <v>92</v>
      </c>
      <c r="N2" s="98"/>
      <c r="O2" s="98"/>
      <c r="P2" s="98"/>
      <c r="T2" s="99" t="s">
        <v>106</v>
      </c>
      <c r="U2" s="99"/>
      <c r="V2" s="99"/>
    </row>
    <row r="3" spans="1:22" ht="33.950000000000003" customHeight="1" thickBot="1" x14ac:dyDescent="0.2">
      <c r="A3" s="55"/>
      <c r="B3" s="78" t="s">
        <v>80</v>
      </c>
      <c r="C3" s="54"/>
      <c r="D3" s="54"/>
      <c r="E3" s="54"/>
    </row>
    <row r="4" spans="1:22" ht="37.5" customHeight="1" x14ac:dyDescent="0.15">
      <c r="A4" s="53"/>
      <c r="B4" s="231" t="str">
        <f>A5</f>
        <v>武生FC
Blue</v>
      </c>
      <c r="C4" s="232"/>
      <c r="D4" s="233"/>
      <c r="E4" s="100" t="str">
        <f>A7</f>
        <v>鯖江中</v>
      </c>
      <c r="F4" s="101"/>
      <c r="G4" s="102"/>
      <c r="H4" s="100" t="str">
        <f>A9</f>
        <v>明道中β</v>
      </c>
      <c r="I4" s="101"/>
      <c r="J4" s="102"/>
      <c r="K4" s="231" t="str">
        <f>A11</f>
        <v>武生FC
White</v>
      </c>
      <c r="L4" s="232"/>
      <c r="M4" s="233"/>
      <c r="N4" s="100" t="str">
        <f>A13</f>
        <v>アシスト</v>
      </c>
      <c r="O4" s="101"/>
      <c r="P4" s="102"/>
      <c r="Q4" s="52" t="s">
        <v>77</v>
      </c>
      <c r="R4" s="52" t="s">
        <v>76</v>
      </c>
      <c r="S4" s="52" t="s">
        <v>75</v>
      </c>
      <c r="T4" s="51" t="s">
        <v>74</v>
      </c>
      <c r="U4" s="51" t="s">
        <v>73</v>
      </c>
      <c r="V4" s="50" t="s">
        <v>72</v>
      </c>
    </row>
    <row r="5" spans="1:22" ht="18.75" customHeight="1" x14ac:dyDescent="0.15">
      <c r="A5" s="230" t="s">
        <v>97</v>
      </c>
      <c r="B5" s="120"/>
      <c r="C5" s="121"/>
      <c r="D5" s="122"/>
      <c r="E5" s="94" t="str">
        <f>IF(E6="","",IF(E6=G6,"△",IF(E6&gt;G6,"○","●")))</f>
        <v>○</v>
      </c>
      <c r="F5" s="95"/>
      <c r="G5" s="96"/>
      <c r="H5" s="94" t="str">
        <f>IF(H6="","",IF(H6=J6,"△",IF(H6&gt;J6,"○","●")))</f>
        <v>○</v>
      </c>
      <c r="I5" s="95"/>
      <c r="J5" s="96"/>
      <c r="K5" s="94" t="str">
        <f>IF(K6="","",IF(K6=M6,"△",IF(K6&gt;M6,"○","●")))</f>
        <v>●</v>
      </c>
      <c r="L5" s="95"/>
      <c r="M5" s="96"/>
      <c r="N5" s="94" t="str">
        <f>IF(N6="","",IF(N6=P6,"△",IF(N6&gt;P6,"○","●")))</f>
        <v>●</v>
      </c>
      <c r="O5" s="95"/>
      <c r="P5" s="96"/>
      <c r="Q5" s="116">
        <f>COUNTIF(B5:P5,"○")*3+COUNTIF(B5:P5,"△")</f>
        <v>6</v>
      </c>
      <c r="R5" s="118">
        <f>B6+E6+H6+K6+N6</f>
        <v>5</v>
      </c>
      <c r="S5" s="118">
        <f>-(D6+G6+J6+M6+P6)</f>
        <v>-6</v>
      </c>
      <c r="T5" s="118">
        <f>R5+S5</f>
        <v>-1</v>
      </c>
      <c r="U5" s="118">
        <f>RANK(Q5,$Q$5:$Q$13,0)</f>
        <v>3</v>
      </c>
      <c r="V5" s="106"/>
    </row>
    <row r="6" spans="1:22" ht="18.75" customHeight="1" x14ac:dyDescent="0.15">
      <c r="A6" s="109"/>
      <c r="B6" s="123"/>
      <c r="C6" s="124"/>
      <c r="D6" s="125"/>
      <c r="E6" s="49">
        <v>1</v>
      </c>
      <c r="F6" s="48" t="s">
        <v>83</v>
      </c>
      <c r="G6" s="47">
        <v>0</v>
      </c>
      <c r="H6" s="49">
        <v>3</v>
      </c>
      <c r="I6" s="48" t="s">
        <v>83</v>
      </c>
      <c r="J6" s="47">
        <v>0</v>
      </c>
      <c r="K6" s="49">
        <v>1</v>
      </c>
      <c r="L6" s="48" t="s">
        <v>83</v>
      </c>
      <c r="M6" s="47">
        <v>5</v>
      </c>
      <c r="N6" s="49">
        <v>0</v>
      </c>
      <c r="O6" s="48" t="s">
        <v>83</v>
      </c>
      <c r="P6" s="47">
        <v>1</v>
      </c>
      <c r="Q6" s="117"/>
      <c r="R6" s="119"/>
      <c r="S6" s="119"/>
      <c r="T6" s="119"/>
      <c r="U6" s="119"/>
      <c r="V6" s="107"/>
    </row>
    <row r="7" spans="1:22" ht="18.75" customHeight="1" x14ac:dyDescent="0.15">
      <c r="A7" s="108" t="s">
        <v>96</v>
      </c>
      <c r="B7" s="94" t="str">
        <f>IF(B8="","",IF(B8=D8,"△",IF(B8&gt;D8,"○","●")))</f>
        <v>●</v>
      </c>
      <c r="C7" s="95"/>
      <c r="D7" s="96"/>
      <c r="E7" s="110"/>
      <c r="F7" s="111"/>
      <c r="G7" s="112"/>
      <c r="H7" s="94" t="str">
        <f>IF(H8="","",IF(H8=J8,"△",IF(H8&gt;J8,"○","●")))</f>
        <v>●</v>
      </c>
      <c r="I7" s="95"/>
      <c r="J7" s="96"/>
      <c r="K7" s="94" t="str">
        <f>IF(K8="","",IF(K8=M8,"△",IF(K8&gt;M8,"○","●")))</f>
        <v>●</v>
      </c>
      <c r="L7" s="95"/>
      <c r="M7" s="96"/>
      <c r="N7" s="94" t="str">
        <f>IF(N8="","",IF(N8=P8,"△",IF(N8&gt;P8,"○","●")))</f>
        <v>●</v>
      </c>
      <c r="O7" s="95"/>
      <c r="P7" s="96"/>
      <c r="Q7" s="116">
        <f>COUNTIF(B7:P7,"○")*3+COUNTIF(B7:P7,"△")</f>
        <v>0</v>
      </c>
      <c r="R7" s="118">
        <f>B8+E8+H8+K8+N8</f>
        <v>1</v>
      </c>
      <c r="S7" s="118">
        <f>-(D8+G8+J8+M8+P8)</f>
        <v>-9</v>
      </c>
      <c r="T7" s="118">
        <f>R7+S7</f>
        <v>-8</v>
      </c>
      <c r="U7" s="118">
        <f>RANK(Q7,$Q$5:$Q$13,0)</f>
        <v>5</v>
      </c>
      <c r="V7" s="106"/>
    </row>
    <row r="8" spans="1:22" ht="18.75" customHeight="1" x14ac:dyDescent="0.15">
      <c r="A8" s="109"/>
      <c r="B8" s="49">
        <v>0</v>
      </c>
      <c r="C8" s="48" t="s">
        <v>83</v>
      </c>
      <c r="D8" s="47">
        <v>1</v>
      </c>
      <c r="E8" s="113"/>
      <c r="F8" s="114"/>
      <c r="G8" s="115"/>
      <c r="H8" s="49">
        <v>1</v>
      </c>
      <c r="I8" s="48" t="s">
        <v>83</v>
      </c>
      <c r="J8" s="47">
        <v>3</v>
      </c>
      <c r="K8" s="49">
        <v>0</v>
      </c>
      <c r="L8" s="48" t="s">
        <v>85</v>
      </c>
      <c r="M8" s="47">
        <v>4</v>
      </c>
      <c r="N8" s="49">
        <v>0</v>
      </c>
      <c r="O8" s="48" t="s">
        <v>83</v>
      </c>
      <c r="P8" s="47">
        <v>1</v>
      </c>
      <c r="Q8" s="117"/>
      <c r="R8" s="119"/>
      <c r="S8" s="119"/>
      <c r="T8" s="119"/>
      <c r="U8" s="119"/>
      <c r="V8" s="107"/>
    </row>
    <row r="9" spans="1:22" ht="18.75" customHeight="1" x14ac:dyDescent="0.15">
      <c r="A9" s="108" t="s">
        <v>95</v>
      </c>
      <c r="B9" s="94" t="str">
        <f>IF(B10="","",IF(B10=D10,"△",IF(B10&gt;D10,"○","●")))</f>
        <v>●</v>
      </c>
      <c r="C9" s="95"/>
      <c r="D9" s="96"/>
      <c r="E9" s="94" t="str">
        <f>IF(E10="","",IF(E10=G10,"△",IF(E10&gt;G10,"○","●")))</f>
        <v>○</v>
      </c>
      <c r="F9" s="95"/>
      <c r="G9" s="96"/>
      <c r="H9" s="110"/>
      <c r="I9" s="111"/>
      <c r="J9" s="112"/>
      <c r="K9" s="94" t="str">
        <f>IF(K10="","",IF(K10=M10,"△",IF(K10&gt;M10,"○","●")))</f>
        <v>●</v>
      </c>
      <c r="L9" s="95"/>
      <c r="M9" s="96"/>
      <c r="N9" s="94" t="str">
        <f>IF(N10="","",IF(N10=P10,"△",IF(N10&gt;P10,"○","●")))</f>
        <v>●</v>
      </c>
      <c r="O9" s="95"/>
      <c r="P9" s="96"/>
      <c r="Q9" s="116">
        <f>COUNTIF(B9:P9,"○")*3+COUNTIF(B9:P9,"△")</f>
        <v>3</v>
      </c>
      <c r="R9" s="118">
        <f>B10+E10+H10+K10+N10</f>
        <v>5</v>
      </c>
      <c r="S9" s="118">
        <f>-(D10+G10+J10+M10+P10)</f>
        <v>-15</v>
      </c>
      <c r="T9" s="118">
        <f>R9+S9</f>
        <v>-10</v>
      </c>
      <c r="U9" s="118">
        <f>RANK(Q9,$Q$5:$Q$13,0)</f>
        <v>4</v>
      </c>
      <c r="V9" s="106"/>
    </row>
    <row r="10" spans="1:22" ht="18.75" customHeight="1" x14ac:dyDescent="0.15">
      <c r="A10" s="109"/>
      <c r="B10" s="49">
        <v>0</v>
      </c>
      <c r="C10" s="48" t="s">
        <v>83</v>
      </c>
      <c r="D10" s="47">
        <v>3</v>
      </c>
      <c r="E10" s="49">
        <v>3</v>
      </c>
      <c r="F10" s="48" t="s">
        <v>83</v>
      </c>
      <c r="G10" s="47">
        <v>1</v>
      </c>
      <c r="H10" s="113"/>
      <c r="I10" s="114"/>
      <c r="J10" s="115"/>
      <c r="K10" s="49">
        <v>1</v>
      </c>
      <c r="L10" s="48" t="s">
        <v>85</v>
      </c>
      <c r="M10" s="47">
        <v>4</v>
      </c>
      <c r="N10" s="49">
        <v>1</v>
      </c>
      <c r="O10" s="48" t="s">
        <v>83</v>
      </c>
      <c r="P10" s="47">
        <v>7</v>
      </c>
      <c r="Q10" s="117"/>
      <c r="R10" s="119"/>
      <c r="S10" s="119"/>
      <c r="T10" s="119"/>
      <c r="U10" s="119"/>
      <c r="V10" s="107"/>
    </row>
    <row r="11" spans="1:22" ht="18.75" customHeight="1" x14ac:dyDescent="0.15">
      <c r="A11" s="217" t="s">
        <v>94</v>
      </c>
      <c r="B11" s="219" t="str">
        <f>IF(B12="","",IF(B12=D12,"△",IF(B12&gt;D12,"○","●")))</f>
        <v>○</v>
      </c>
      <c r="C11" s="220"/>
      <c r="D11" s="221"/>
      <c r="E11" s="219" t="str">
        <f>IF(E12="","",IF(E12=G12,"△",IF(E12&gt;G12,"○","●")))</f>
        <v>○</v>
      </c>
      <c r="F11" s="220"/>
      <c r="G11" s="221"/>
      <c r="H11" s="219" t="str">
        <f>IF(H12="","",IF(H12=J12,"△",IF(H12&gt;J12,"○","●")))</f>
        <v>○</v>
      </c>
      <c r="I11" s="220"/>
      <c r="J11" s="221"/>
      <c r="K11" s="222"/>
      <c r="L11" s="223"/>
      <c r="M11" s="224"/>
      <c r="N11" s="219" t="str">
        <f>IF(N12="","",IF(N12=P12,"△",IF(N12&gt;P12,"○","●")))</f>
        <v>○</v>
      </c>
      <c r="O11" s="220"/>
      <c r="P11" s="221"/>
      <c r="Q11" s="215">
        <f>COUNTIF(B11:P11,"○")*3+COUNTIF(B11:P11,"△")</f>
        <v>12</v>
      </c>
      <c r="R11" s="228">
        <f>B12+E12+H12+K12+N12</f>
        <v>18</v>
      </c>
      <c r="S11" s="228">
        <f>-(D12+G12+J12+M12+P12)</f>
        <v>-3</v>
      </c>
      <c r="T11" s="228">
        <f>R11+S11</f>
        <v>15</v>
      </c>
      <c r="U11" s="228">
        <f>RANK(Q11,$Q$5:$Q$13,0)</f>
        <v>1</v>
      </c>
      <c r="V11" s="195"/>
    </row>
    <row r="12" spans="1:22" ht="18.75" customHeight="1" x14ac:dyDescent="0.15">
      <c r="A12" s="218"/>
      <c r="B12" s="72">
        <v>5</v>
      </c>
      <c r="C12" s="73" t="s">
        <v>83</v>
      </c>
      <c r="D12" s="74">
        <v>1</v>
      </c>
      <c r="E12" s="72">
        <v>4</v>
      </c>
      <c r="F12" s="73" t="s">
        <v>85</v>
      </c>
      <c r="G12" s="74">
        <v>0</v>
      </c>
      <c r="H12" s="72">
        <v>4</v>
      </c>
      <c r="I12" s="73" t="s">
        <v>83</v>
      </c>
      <c r="J12" s="74">
        <v>1</v>
      </c>
      <c r="K12" s="225"/>
      <c r="L12" s="226"/>
      <c r="M12" s="227"/>
      <c r="N12" s="72">
        <v>5</v>
      </c>
      <c r="O12" s="73" t="s">
        <v>83</v>
      </c>
      <c r="P12" s="74">
        <v>1</v>
      </c>
      <c r="Q12" s="216"/>
      <c r="R12" s="229"/>
      <c r="S12" s="229"/>
      <c r="T12" s="229"/>
      <c r="U12" s="229"/>
      <c r="V12" s="196"/>
    </row>
    <row r="13" spans="1:22" ht="18.75" customHeight="1" x14ac:dyDescent="0.15">
      <c r="A13" s="197" t="s">
        <v>93</v>
      </c>
      <c r="B13" s="199" t="str">
        <f>IF(B14="","",IF(B14=D14,"△",IF(B14&gt;D14,"○","●")))</f>
        <v>○</v>
      </c>
      <c r="C13" s="200"/>
      <c r="D13" s="201"/>
      <c r="E13" s="202" t="str">
        <f>IF(E14="","",IF(E14=G14,"△",IF(E14&gt;G14,"○","●")))</f>
        <v>○</v>
      </c>
      <c r="F13" s="203"/>
      <c r="G13" s="204"/>
      <c r="H13" s="199" t="str">
        <f>IF(H14="","",IF(H14=J14,"△",IF(H14&gt;J14,"○","●")))</f>
        <v>○</v>
      </c>
      <c r="I13" s="200"/>
      <c r="J13" s="201"/>
      <c r="K13" s="202" t="str">
        <f>IF(K14="","",IF(K14=M14,"△",IF(K14&gt;M14,"○","●")))</f>
        <v>●</v>
      </c>
      <c r="L13" s="203"/>
      <c r="M13" s="204"/>
      <c r="N13" s="207"/>
      <c r="O13" s="208"/>
      <c r="P13" s="209"/>
      <c r="Q13" s="213">
        <f>COUNTIF(B13:P13,"○")*3+COUNTIF(B13:P13,"△")</f>
        <v>9</v>
      </c>
      <c r="R13" s="192">
        <f>B14+E14+H14+K14+N14</f>
        <v>10</v>
      </c>
      <c r="S13" s="192">
        <f>-(D14+G14+J14+M14+P14)</f>
        <v>-6</v>
      </c>
      <c r="T13" s="194">
        <f>R13+S13</f>
        <v>4</v>
      </c>
      <c r="U13" s="194">
        <f>RANK(Q13,$Q$5:$Q$13,0)</f>
        <v>2</v>
      </c>
      <c r="V13" s="205"/>
    </row>
    <row r="14" spans="1:22" ht="18.75" customHeight="1" x14ac:dyDescent="0.15">
      <c r="A14" s="198"/>
      <c r="B14" s="71">
        <v>1</v>
      </c>
      <c r="C14" s="70" t="s">
        <v>83</v>
      </c>
      <c r="D14" s="69">
        <v>0</v>
      </c>
      <c r="E14" s="71">
        <v>1</v>
      </c>
      <c r="F14" s="70" t="s">
        <v>83</v>
      </c>
      <c r="G14" s="69">
        <v>0</v>
      </c>
      <c r="H14" s="71">
        <v>7</v>
      </c>
      <c r="I14" s="70" t="s">
        <v>83</v>
      </c>
      <c r="J14" s="69">
        <v>1</v>
      </c>
      <c r="K14" s="71">
        <v>1</v>
      </c>
      <c r="L14" s="70" t="s">
        <v>83</v>
      </c>
      <c r="M14" s="69">
        <v>5</v>
      </c>
      <c r="N14" s="210"/>
      <c r="O14" s="211"/>
      <c r="P14" s="212"/>
      <c r="Q14" s="214"/>
      <c r="R14" s="193"/>
      <c r="S14" s="193"/>
      <c r="T14" s="193"/>
      <c r="U14" s="193"/>
      <c r="V14" s="206"/>
    </row>
    <row r="15" spans="1:22" ht="18.75" customHeight="1" x14ac:dyDescent="0.15"/>
    <row r="16" spans="1:22" ht="18.75" customHeight="1" x14ac:dyDescent="0.15"/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37.5" customHeight="1" x14ac:dyDescent="0.15"/>
    <row r="24" ht="18.75" customHeight="1" x14ac:dyDescent="0.15"/>
    <row r="25" ht="18.7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33.75" customHeight="1" x14ac:dyDescent="0.15"/>
    <row r="33" ht="33.75" customHeight="1" x14ac:dyDescent="0.15"/>
    <row r="34" ht="33.75" customHeight="1" x14ac:dyDescent="0.15"/>
  </sheetData>
  <mergeCells count="68">
    <mergeCell ref="T5:T6"/>
    <mergeCell ref="A1:V1"/>
    <mergeCell ref="M2:P2"/>
    <mergeCell ref="B4:D4"/>
    <mergeCell ref="E4:G4"/>
    <mergeCell ref="H4:J4"/>
    <mergeCell ref="K4:M4"/>
    <mergeCell ref="N4:P4"/>
    <mergeCell ref="Q5:Q6"/>
    <mergeCell ref="R5:R6"/>
    <mergeCell ref="A7:A8"/>
    <mergeCell ref="B7:D7"/>
    <mergeCell ref="E7:G8"/>
    <mergeCell ref="H7:J7"/>
    <mergeCell ref="K7:M7"/>
    <mergeCell ref="E5:G5"/>
    <mergeCell ref="H5:J5"/>
    <mergeCell ref="K5:M5"/>
    <mergeCell ref="N5:P5"/>
    <mergeCell ref="H9:J10"/>
    <mergeCell ref="K9:M9"/>
    <mergeCell ref="S7:S8"/>
    <mergeCell ref="T7:T8"/>
    <mergeCell ref="U9:U10"/>
    <mergeCell ref="N7:P7"/>
    <mergeCell ref="Q7:Q8"/>
    <mergeCell ref="R7:R8"/>
    <mergeCell ref="A5:A6"/>
    <mergeCell ref="B5:D6"/>
    <mergeCell ref="A9:A10"/>
    <mergeCell ref="B9:D9"/>
    <mergeCell ref="E9:G9"/>
    <mergeCell ref="Q9:Q10"/>
    <mergeCell ref="R9:R10"/>
    <mergeCell ref="N9:P9"/>
    <mergeCell ref="R11:R12"/>
    <mergeCell ref="S11:S12"/>
    <mergeCell ref="S9:S10"/>
    <mergeCell ref="N13:P14"/>
    <mergeCell ref="Q13:Q14"/>
    <mergeCell ref="Q11:Q12"/>
    <mergeCell ref="A11:A12"/>
    <mergeCell ref="B11:D11"/>
    <mergeCell ref="E11:G11"/>
    <mergeCell ref="H11:J11"/>
    <mergeCell ref="K11:M12"/>
    <mergeCell ref="N11:P11"/>
    <mergeCell ref="A13:A14"/>
    <mergeCell ref="B13:D13"/>
    <mergeCell ref="E13:G13"/>
    <mergeCell ref="H13:J13"/>
    <mergeCell ref="K13:M13"/>
    <mergeCell ref="T2:V2"/>
    <mergeCell ref="R13:R14"/>
    <mergeCell ref="S13:S14"/>
    <mergeCell ref="T13:T14"/>
    <mergeCell ref="V11:V12"/>
    <mergeCell ref="U13:U14"/>
    <mergeCell ref="V13:V14"/>
    <mergeCell ref="V9:V10"/>
    <mergeCell ref="U7:U8"/>
    <mergeCell ref="V7:V8"/>
    <mergeCell ref="T9:T10"/>
    <mergeCell ref="T11:T12"/>
    <mergeCell ref="U11:U12"/>
    <mergeCell ref="U5:U6"/>
    <mergeCell ref="V5:V6"/>
    <mergeCell ref="S5:S6"/>
  </mergeCells>
  <phoneticPr fontId="5"/>
  <pageMargins left="0.62992125984251968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15" zoomScaleNormal="115" workbookViewId="0">
      <selection activeCell="A3" sqref="A3"/>
    </sheetView>
  </sheetViews>
  <sheetFormatPr defaultColWidth="9" defaultRowHeight="13.5" x14ac:dyDescent="0.15"/>
  <cols>
    <col min="1" max="5" width="9" style="1"/>
    <col min="6" max="10" width="7.625" style="1" customWidth="1"/>
    <col min="11" max="16384" width="9" style="1"/>
  </cols>
  <sheetData>
    <row r="1" spans="1:10" ht="24" x14ac:dyDescent="0.15">
      <c r="A1" s="280" t="s">
        <v>116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x14ac:dyDescent="0.1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7.25" x14ac:dyDescent="0.2">
      <c r="A3" s="4"/>
      <c r="B3" s="25" t="s">
        <v>27</v>
      </c>
      <c r="C3" s="4"/>
      <c r="D3" s="4"/>
      <c r="E3" s="4"/>
      <c r="F3" s="4"/>
      <c r="G3" s="4"/>
      <c r="H3" s="281" t="s">
        <v>18</v>
      </c>
      <c r="I3" s="281"/>
      <c r="J3" s="281"/>
    </row>
    <row r="4" spans="1:10" ht="17.25" x14ac:dyDescent="0.2">
      <c r="A4" s="4"/>
      <c r="B4" s="25"/>
      <c r="C4" s="4"/>
      <c r="D4" s="4"/>
      <c r="E4" s="4"/>
      <c r="F4" s="4"/>
      <c r="G4" s="4"/>
      <c r="H4" s="24"/>
      <c r="I4" s="24"/>
      <c r="J4" s="24"/>
    </row>
    <row r="5" spans="1:10" ht="16.5" customHeight="1" thickBot="1" x14ac:dyDescent="0.2">
      <c r="A5" s="2" t="s">
        <v>17</v>
      </c>
      <c r="B5" s="2"/>
      <c r="C5" s="2"/>
      <c r="D5" s="2"/>
      <c r="E5" s="2"/>
      <c r="F5" s="2"/>
      <c r="G5" s="2"/>
      <c r="H5" s="2"/>
      <c r="I5" s="2"/>
      <c r="J5" s="2"/>
    </row>
    <row r="6" spans="1:10" ht="15.75" customHeight="1" thickBot="1" x14ac:dyDescent="0.2">
      <c r="A6" s="86" t="s">
        <v>16</v>
      </c>
      <c r="B6" s="87" t="str">
        <f>A7</f>
        <v>Awara
Hanks A</v>
      </c>
      <c r="C6" s="87" t="str">
        <f>A9</f>
        <v>MD FUTSAL</v>
      </c>
      <c r="D6" s="87" t="str">
        <f>A11</f>
        <v>アシスト</v>
      </c>
      <c r="E6" s="88" t="str">
        <f>A13</f>
        <v>中央中</v>
      </c>
      <c r="F6" s="89" t="s">
        <v>14</v>
      </c>
      <c r="G6" s="90" t="s">
        <v>13</v>
      </c>
      <c r="H6" s="90" t="s">
        <v>12</v>
      </c>
      <c r="I6" s="90" t="s">
        <v>11</v>
      </c>
      <c r="J6" s="91" t="s">
        <v>10</v>
      </c>
    </row>
    <row r="7" spans="1:10" ht="14.25" thickTop="1" x14ac:dyDescent="0.15">
      <c r="A7" s="282" t="s">
        <v>101</v>
      </c>
      <c r="B7" s="284"/>
      <c r="C7" s="83" t="s">
        <v>20</v>
      </c>
      <c r="D7" s="84" t="s">
        <v>38</v>
      </c>
      <c r="E7" s="85" t="s">
        <v>34</v>
      </c>
      <c r="F7" s="271">
        <v>4</v>
      </c>
      <c r="G7" s="272">
        <v>7</v>
      </c>
      <c r="H7" s="272">
        <v>2</v>
      </c>
      <c r="I7" s="273" t="s">
        <v>47</v>
      </c>
      <c r="J7" s="274">
        <v>1</v>
      </c>
    </row>
    <row r="8" spans="1:10" x14ac:dyDescent="0.15">
      <c r="A8" s="283"/>
      <c r="B8" s="279"/>
      <c r="C8" s="41" t="s">
        <v>25</v>
      </c>
      <c r="D8" s="23" t="s">
        <v>39</v>
      </c>
      <c r="E8" s="81" t="s">
        <v>44</v>
      </c>
      <c r="F8" s="266"/>
      <c r="G8" s="256"/>
      <c r="H8" s="256"/>
      <c r="I8" s="260"/>
      <c r="J8" s="261"/>
    </row>
    <row r="9" spans="1:10" x14ac:dyDescent="0.15">
      <c r="A9" s="277" t="s">
        <v>99</v>
      </c>
      <c r="B9" s="42" t="s">
        <v>19</v>
      </c>
      <c r="C9" s="278"/>
      <c r="D9" s="29" t="s">
        <v>32</v>
      </c>
      <c r="E9" s="80" t="s">
        <v>38</v>
      </c>
      <c r="F9" s="266">
        <v>4</v>
      </c>
      <c r="G9" s="256">
        <v>5</v>
      </c>
      <c r="H9" s="256">
        <v>5</v>
      </c>
      <c r="I9" s="260" t="s">
        <v>50</v>
      </c>
      <c r="J9" s="261">
        <v>2</v>
      </c>
    </row>
    <row r="10" spans="1:10" x14ac:dyDescent="0.15">
      <c r="A10" s="263"/>
      <c r="B10" s="41" t="s">
        <v>24</v>
      </c>
      <c r="C10" s="279"/>
      <c r="D10" s="26" t="s">
        <v>37</v>
      </c>
      <c r="E10" s="81" t="s">
        <v>41</v>
      </c>
      <c r="F10" s="266"/>
      <c r="G10" s="256"/>
      <c r="H10" s="256"/>
      <c r="I10" s="260"/>
      <c r="J10" s="261"/>
    </row>
    <row r="11" spans="1:10" x14ac:dyDescent="0.15">
      <c r="A11" s="277" t="s">
        <v>26</v>
      </c>
      <c r="B11" s="22" t="s">
        <v>38</v>
      </c>
      <c r="C11" s="27" t="s">
        <v>34</v>
      </c>
      <c r="D11" s="264"/>
      <c r="E11" s="82" t="s">
        <v>32</v>
      </c>
      <c r="F11" s="266">
        <v>4</v>
      </c>
      <c r="G11" s="256">
        <v>4</v>
      </c>
      <c r="H11" s="256">
        <v>4</v>
      </c>
      <c r="I11" s="260" t="s">
        <v>50</v>
      </c>
      <c r="J11" s="261">
        <v>3</v>
      </c>
    </row>
    <row r="12" spans="1:10" x14ac:dyDescent="0.15">
      <c r="A12" s="263"/>
      <c r="B12" s="23" t="s">
        <v>39</v>
      </c>
      <c r="C12" s="26" t="s">
        <v>36</v>
      </c>
      <c r="D12" s="265"/>
      <c r="E12" s="81" t="s">
        <v>33</v>
      </c>
      <c r="F12" s="266"/>
      <c r="G12" s="256"/>
      <c r="H12" s="256"/>
      <c r="I12" s="260"/>
      <c r="J12" s="261"/>
    </row>
    <row r="13" spans="1:10" x14ac:dyDescent="0.15">
      <c r="A13" s="246" t="s">
        <v>28</v>
      </c>
      <c r="B13" s="22" t="s">
        <v>32</v>
      </c>
      <c r="C13" s="22" t="s">
        <v>38</v>
      </c>
      <c r="D13" s="27" t="s">
        <v>34</v>
      </c>
      <c r="E13" s="248"/>
      <c r="F13" s="266">
        <v>4</v>
      </c>
      <c r="G13" s="256">
        <v>7</v>
      </c>
      <c r="H13" s="256">
        <v>12</v>
      </c>
      <c r="I13" s="260" t="s">
        <v>46</v>
      </c>
      <c r="J13" s="261">
        <v>4</v>
      </c>
    </row>
    <row r="14" spans="1:10" ht="14.25" thickBot="1" x14ac:dyDescent="0.2">
      <c r="A14" s="247"/>
      <c r="B14" s="28" t="s">
        <v>45</v>
      </c>
      <c r="C14" s="28" t="s">
        <v>41</v>
      </c>
      <c r="D14" s="28" t="s">
        <v>35</v>
      </c>
      <c r="E14" s="249"/>
      <c r="F14" s="267"/>
      <c r="G14" s="268"/>
      <c r="H14" s="268"/>
      <c r="I14" s="269"/>
      <c r="J14" s="270"/>
    </row>
    <row r="15" spans="1:10" ht="14.25" thickBo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customHeight="1" thickBot="1" x14ac:dyDescent="0.2">
      <c r="A16" s="86" t="s">
        <v>15</v>
      </c>
      <c r="B16" s="93" t="str">
        <f>A17</f>
        <v>足羽中</v>
      </c>
      <c r="C16" s="87" t="str">
        <f>A19</f>
        <v>大東中</v>
      </c>
      <c r="D16" s="87" t="str">
        <f>A21</f>
        <v>武生FC</v>
      </c>
      <c r="E16" s="88" t="str">
        <f>A23</f>
        <v>春江中</v>
      </c>
      <c r="F16" s="89" t="s">
        <v>14</v>
      </c>
      <c r="G16" s="90" t="s">
        <v>13</v>
      </c>
      <c r="H16" s="90" t="s">
        <v>12</v>
      </c>
      <c r="I16" s="90" t="s">
        <v>11</v>
      </c>
      <c r="J16" s="91" t="s">
        <v>10</v>
      </c>
    </row>
    <row r="17" spans="1:13" ht="14.25" thickTop="1" x14ac:dyDescent="0.15">
      <c r="A17" s="275" t="s">
        <v>29</v>
      </c>
      <c r="B17" s="276"/>
      <c r="C17" s="29" t="s">
        <v>20</v>
      </c>
      <c r="D17" s="29" t="s">
        <v>32</v>
      </c>
      <c r="E17" s="92" t="s">
        <v>32</v>
      </c>
      <c r="F17" s="271">
        <v>0</v>
      </c>
      <c r="G17" s="272">
        <v>2</v>
      </c>
      <c r="H17" s="272">
        <v>8</v>
      </c>
      <c r="I17" s="273" t="s">
        <v>48</v>
      </c>
      <c r="J17" s="274">
        <v>4</v>
      </c>
    </row>
    <row r="18" spans="1:13" x14ac:dyDescent="0.15">
      <c r="A18" s="246"/>
      <c r="B18" s="265"/>
      <c r="C18" s="26" t="s">
        <v>23</v>
      </c>
      <c r="D18" s="26" t="s">
        <v>40</v>
      </c>
      <c r="E18" s="81" t="s">
        <v>40</v>
      </c>
      <c r="F18" s="266"/>
      <c r="G18" s="256"/>
      <c r="H18" s="256"/>
      <c r="I18" s="260"/>
      <c r="J18" s="261"/>
    </row>
    <row r="19" spans="1:13" ht="13.5" customHeight="1" x14ac:dyDescent="0.15">
      <c r="A19" s="262" t="s">
        <v>30</v>
      </c>
      <c r="B19" s="27" t="s">
        <v>19</v>
      </c>
      <c r="C19" s="264"/>
      <c r="D19" s="27" t="s">
        <v>38</v>
      </c>
      <c r="E19" s="82" t="s">
        <v>32</v>
      </c>
      <c r="F19" s="266">
        <v>4</v>
      </c>
      <c r="G19" s="256">
        <v>5</v>
      </c>
      <c r="H19" s="256">
        <v>4</v>
      </c>
      <c r="I19" s="260" t="s">
        <v>53</v>
      </c>
      <c r="J19" s="261">
        <v>2</v>
      </c>
    </row>
    <row r="20" spans="1:13" x14ac:dyDescent="0.15">
      <c r="A20" s="263"/>
      <c r="B20" s="26" t="s">
        <v>22</v>
      </c>
      <c r="C20" s="265"/>
      <c r="D20" s="26" t="s">
        <v>52</v>
      </c>
      <c r="E20" s="81" t="s">
        <v>43</v>
      </c>
      <c r="F20" s="266"/>
      <c r="G20" s="256"/>
      <c r="H20" s="256"/>
      <c r="I20" s="260"/>
      <c r="J20" s="261"/>
    </row>
    <row r="21" spans="1:13" x14ac:dyDescent="0.15">
      <c r="A21" s="262" t="s">
        <v>31</v>
      </c>
      <c r="B21" s="27" t="s">
        <v>34</v>
      </c>
      <c r="C21" s="27" t="s">
        <v>38</v>
      </c>
      <c r="D21" s="264"/>
      <c r="E21" s="80" t="s">
        <v>32</v>
      </c>
      <c r="F21" s="266">
        <v>4</v>
      </c>
      <c r="G21" s="256">
        <v>5</v>
      </c>
      <c r="H21" s="256">
        <v>4</v>
      </c>
      <c r="I21" s="260" t="s">
        <v>53</v>
      </c>
      <c r="J21" s="261">
        <v>3</v>
      </c>
    </row>
    <row r="22" spans="1:13" x14ac:dyDescent="0.15">
      <c r="A22" s="263"/>
      <c r="B22" s="26" t="s">
        <v>21</v>
      </c>
      <c r="C22" s="26" t="s">
        <v>52</v>
      </c>
      <c r="D22" s="265"/>
      <c r="E22" s="81" t="s">
        <v>37</v>
      </c>
      <c r="F22" s="266"/>
      <c r="G22" s="256"/>
      <c r="H22" s="256"/>
      <c r="I22" s="260"/>
      <c r="J22" s="261"/>
    </row>
    <row r="23" spans="1:13" x14ac:dyDescent="0.15">
      <c r="A23" s="246" t="s">
        <v>0</v>
      </c>
      <c r="B23" s="27" t="s">
        <v>19</v>
      </c>
      <c r="C23" s="27" t="s">
        <v>34</v>
      </c>
      <c r="D23" s="22" t="s">
        <v>34</v>
      </c>
      <c r="E23" s="248"/>
      <c r="F23" s="266">
        <v>9</v>
      </c>
      <c r="G23" s="256">
        <v>6</v>
      </c>
      <c r="H23" s="256">
        <v>2</v>
      </c>
      <c r="I23" s="260" t="s">
        <v>49</v>
      </c>
      <c r="J23" s="261">
        <v>1</v>
      </c>
    </row>
    <row r="24" spans="1:13" ht="14.25" thickBot="1" x14ac:dyDescent="0.2">
      <c r="A24" s="247"/>
      <c r="B24" s="28" t="s">
        <v>21</v>
      </c>
      <c r="C24" s="28" t="s">
        <v>42</v>
      </c>
      <c r="D24" s="28" t="s">
        <v>36</v>
      </c>
      <c r="E24" s="249"/>
      <c r="F24" s="267"/>
      <c r="G24" s="268"/>
      <c r="H24" s="268"/>
      <c r="I24" s="269"/>
      <c r="J24" s="270"/>
    </row>
    <row r="25" spans="1:13" x14ac:dyDescent="0.15">
      <c r="A25" s="2" t="s">
        <v>114</v>
      </c>
      <c r="B25" s="4"/>
      <c r="C25" s="4"/>
      <c r="D25" s="4"/>
      <c r="E25" s="2"/>
      <c r="F25" s="2"/>
      <c r="G25" s="2"/>
      <c r="H25" s="2"/>
      <c r="I25" s="2"/>
      <c r="J25" s="2"/>
    </row>
    <row r="26" spans="1:13" x14ac:dyDescent="0.15">
      <c r="A26" s="2"/>
      <c r="B26" s="4"/>
      <c r="C26" s="4"/>
      <c r="D26" s="4"/>
      <c r="E26" s="2"/>
      <c r="F26" s="2"/>
      <c r="G26" s="2"/>
      <c r="H26" s="2"/>
      <c r="I26" s="2"/>
      <c r="J26" s="2"/>
    </row>
    <row r="27" spans="1:13" ht="14.25" thickBot="1" x14ac:dyDescent="0.2">
      <c r="A27" s="2" t="s">
        <v>9</v>
      </c>
      <c r="B27" s="4"/>
      <c r="C27" s="4"/>
      <c r="D27" s="4"/>
      <c r="E27" s="2"/>
      <c r="F27" s="2"/>
      <c r="G27" s="2"/>
      <c r="H27" s="2"/>
      <c r="I27" s="30"/>
      <c r="J27" s="30"/>
      <c r="K27" s="32"/>
      <c r="M27" s="31"/>
    </row>
    <row r="28" spans="1:13" ht="14.25" thickBot="1" x14ac:dyDescent="0.2">
      <c r="A28" s="259" t="s">
        <v>8</v>
      </c>
      <c r="B28" s="235" t="s">
        <v>115</v>
      </c>
      <c r="C28" s="7"/>
      <c r="D28" s="7"/>
      <c r="E28" s="6"/>
      <c r="F28" s="6"/>
      <c r="G28" s="6"/>
      <c r="H28" s="6"/>
      <c r="I28" s="6"/>
      <c r="J28" s="30"/>
    </row>
    <row r="29" spans="1:13" ht="18" thickBot="1" x14ac:dyDescent="0.2">
      <c r="A29" s="259"/>
      <c r="B29" s="236"/>
      <c r="C29" s="45"/>
      <c r="D29" s="46"/>
      <c r="E29" s="8"/>
      <c r="F29" s="6"/>
      <c r="G29" s="6"/>
      <c r="H29" s="6"/>
      <c r="I29" s="33"/>
      <c r="J29" s="30"/>
      <c r="K29" s="32"/>
      <c r="M29" s="31"/>
    </row>
    <row r="30" spans="1:13" ht="18" thickBot="1" x14ac:dyDescent="0.2">
      <c r="A30" s="2"/>
      <c r="B30" s="14"/>
      <c r="C30" s="7"/>
      <c r="D30" s="13"/>
      <c r="E30" s="8">
        <v>3</v>
      </c>
      <c r="F30" s="6"/>
      <c r="G30" s="6"/>
      <c r="H30" s="6"/>
      <c r="I30" s="6"/>
      <c r="J30" s="2"/>
    </row>
    <row r="31" spans="1:13" ht="18" thickBot="1" x14ac:dyDescent="0.2">
      <c r="A31" s="2"/>
      <c r="B31" s="18"/>
      <c r="C31" s="7"/>
      <c r="D31" s="10"/>
      <c r="E31" s="17">
        <v>0</v>
      </c>
      <c r="F31" s="8"/>
      <c r="G31" s="6"/>
      <c r="H31" s="6"/>
      <c r="I31" s="6"/>
      <c r="J31" s="2"/>
    </row>
    <row r="32" spans="1:13" ht="17.25" x14ac:dyDescent="0.15">
      <c r="A32" s="259" t="s">
        <v>7</v>
      </c>
      <c r="B32" s="237" t="s">
        <v>54</v>
      </c>
      <c r="C32" s="43"/>
      <c r="D32" s="44"/>
      <c r="E32" s="21"/>
      <c r="F32" s="8"/>
      <c r="G32" s="6"/>
      <c r="H32" s="6"/>
      <c r="I32" s="6"/>
      <c r="J32" s="2"/>
    </row>
    <row r="33" spans="1:10" ht="18" thickBot="1" x14ac:dyDescent="0.2">
      <c r="A33" s="259"/>
      <c r="B33" s="238"/>
      <c r="C33" s="16"/>
      <c r="D33" s="16"/>
      <c r="E33" s="20"/>
      <c r="F33" s="8"/>
      <c r="G33" s="6"/>
      <c r="H33" s="6"/>
      <c r="I33" s="6"/>
      <c r="J33" s="2"/>
    </row>
    <row r="34" spans="1:10" ht="18" thickBot="1" x14ac:dyDescent="0.2">
      <c r="A34" s="12"/>
      <c r="B34" s="14"/>
      <c r="C34" s="16"/>
      <c r="D34" s="16"/>
      <c r="E34" s="19"/>
      <c r="F34" s="8">
        <v>4</v>
      </c>
      <c r="G34" s="239" t="s">
        <v>98</v>
      </c>
      <c r="H34" s="240"/>
      <c r="I34" s="241"/>
      <c r="J34" s="2"/>
    </row>
    <row r="35" spans="1:10" ht="18" thickBot="1" x14ac:dyDescent="0.2">
      <c r="A35" s="12"/>
      <c r="B35" s="18"/>
      <c r="C35" s="16"/>
      <c r="D35" s="16"/>
      <c r="E35" s="15"/>
      <c r="F35" s="17">
        <v>0</v>
      </c>
      <c r="G35" s="242"/>
      <c r="H35" s="243"/>
      <c r="I35" s="244"/>
      <c r="J35" s="2"/>
    </row>
    <row r="36" spans="1:10" ht="17.25" x14ac:dyDescent="0.15">
      <c r="A36" s="259" t="s">
        <v>6</v>
      </c>
      <c r="B36" s="245" t="s">
        <v>99</v>
      </c>
      <c r="C36" s="16"/>
      <c r="D36" s="16"/>
      <c r="E36" s="15"/>
      <c r="F36" s="8"/>
      <c r="G36" s="234" t="s">
        <v>5</v>
      </c>
      <c r="H36" s="234"/>
      <c r="I36" s="234"/>
      <c r="J36" s="2"/>
    </row>
    <row r="37" spans="1:10" ht="18" thickBot="1" x14ac:dyDescent="0.2">
      <c r="A37" s="259"/>
      <c r="B37" s="236"/>
      <c r="C37" s="34"/>
      <c r="D37" s="35"/>
      <c r="E37" s="37"/>
      <c r="F37" s="8"/>
      <c r="G37" s="6"/>
      <c r="H37" s="6"/>
      <c r="I37" s="6"/>
      <c r="J37" s="2"/>
    </row>
    <row r="38" spans="1:10" ht="18" thickBot="1" x14ac:dyDescent="0.2">
      <c r="A38" s="12"/>
      <c r="B38" s="14"/>
      <c r="C38" s="7"/>
      <c r="D38" s="36"/>
      <c r="E38" s="38">
        <v>0</v>
      </c>
      <c r="F38" s="8"/>
      <c r="G38" s="6"/>
      <c r="H38" s="6"/>
      <c r="I38" s="6"/>
      <c r="J38" s="2"/>
    </row>
    <row r="39" spans="1:10" ht="18" thickBot="1" x14ac:dyDescent="0.2">
      <c r="A39" s="12"/>
      <c r="B39" s="11"/>
      <c r="C39" s="7"/>
      <c r="D39" s="13"/>
      <c r="E39" s="9">
        <v>4</v>
      </c>
      <c r="F39" s="6"/>
      <c r="G39" s="6"/>
      <c r="H39" s="6"/>
      <c r="I39" s="6"/>
      <c r="J39" s="2"/>
    </row>
    <row r="40" spans="1:10" ht="17.25" customHeight="1" thickBot="1" x14ac:dyDescent="0.2">
      <c r="A40" s="259" t="s">
        <v>4</v>
      </c>
      <c r="B40" s="250" t="s">
        <v>51</v>
      </c>
      <c r="C40" s="39"/>
      <c r="D40" s="40"/>
      <c r="E40" s="8"/>
      <c r="F40" s="6"/>
      <c r="G40" s="6"/>
      <c r="H40" s="6"/>
      <c r="I40" s="6"/>
      <c r="J40" s="2"/>
    </row>
    <row r="41" spans="1:10" ht="17.25" customHeight="1" thickBot="1" x14ac:dyDescent="0.2">
      <c r="A41" s="259"/>
      <c r="B41" s="251"/>
      <c r="C41" s="7"/>
      <c r="D41" s="7"/>
      <c r="E41" s="6"/>
      <c r="F41" s="6"/>
      <c r="G41" s="6"/>
      <c r="H41" s="6"/>
      <c r="I41" s="6"/>
      <c r="J41" s="2"/>
    </row>
    <row r="42" spans="1:10" x14ac:dyDescent="0.15">
      <c r="A42" s="2"/>
      <c r="B42" s="5"/>
      <c r="C42" s="4"/>
      <c r="D42" s="4"/>
      <c r="E42" s="2"/>
      <c r="F42" s="2"/>
      <c r="G42" s="2"/>
      <c r="H42" s="2"/>
      <c r="I42" s="2"/>
      <c r="J42" s="2"/>
    </row>
    <row r="43" spans="1:10" ht="17.25" x14ac:dyDescent="0.15">
      <c r="A43" s="3" t="s">
        <v>3</v>
      </c>
      <c r="B43" s="252" t="s">
        <v>98</v>
      </c>
      <c r="C43" s="253"/>
      <c r="D43" s="2"/>
      <c r="E43" s="2"/>
    </row>
    <row r="44" spans="1:10" ht="17.25" x14ac:dyDescent="0.15">
      <c r="A44" s="3" t="s">
        <v>2</v>
      </c>
      <c r="B44" s="256" t="s">
        <v>55</v>
      </c>
      <c r="C44" s="256"/>
      <c r="D44" s="2"/>
      <c r="E44" s="2"/>
    </row>
    <row r="45" spans="1:10" ht="17.25" x14ac:dyDescent="0.15">
      <c r="A45" s="254" t="s">
        <v>1</v>
      </c>
      <c r="B45" s="256" t="s">
        <v>56</v>
      </c>
      <c r="C45" s="256"/>
      <c r="D45" s="2"/>
      <c r="E45" s="2"/>
      <c r="F45" s="2"/>
      <c r="G45" s="2"/>
      <c r="H45" s="2"/>
      <c r="I45" s="2"/>
      <c r="J45" s="2"/>
    </row>
    <row r="46" spans="1:10" ht="17.25" x14ac:dyDescent="0.15">
      <c r="A46" s="255"/>
      <c r="B46" s="257" t="s">
        <v>99</v>
      </c>
      <c r="C46" s="258"/>
      <c r="D46" s="2"/>
      <c r="E46" s="2"/>
      <c r="F46" s="2"/>
      <c r="G46" s="2"/>
      <c r="H46" s="2"/>
      <c r="I46" s="2"/>
      <c r="J46" s="2"/>
    </row>
  </sheetData>
  <mergeCells count="73">
    <mergeCell ref="A1:J1"/>
    <mergeCell ref="H3:J3"/>
    <mergeCell ref="A7:A8"/>
    <mergeCell ref="B7:B8"/>
    <mergeCell ref="F7:F8"/>
    <mergeCell ref="G7:G8"/>
    <mergeCell ref="H7:H8"/>
    <mergeCell ref="I7:I8"/>
    <mergeCell ref="J7:J8"/>
    <mergeCell ref="A17:A18"/>
    <mergeCell ref="B17:B18"/>
    <mergeCell ref="I9:I10"/>
    <mergeCell ref="I11:I12"/>
    <mergeCell ref="J11:J12"/>
    <mergeCell ref="A9:A10"/>
    <mergeCell ref="C9:C10"/>
    <mergeCell ref="A11:A12"/>
    <mergeCell ref="D11:D12"/>
    <mergeCell ref="J9:J10"/>
    <mergeCell ref="F11:F12"/>
    <mergeCell ref="G11:G12"/>
    <mergeCell ref="H11:H12"/>
    <mergeCell ref="F9:F10"/>
    <mergeCell ref="G9:G10"/>
    <mergeCell ref="H9:H10"/>
    <mergeCell ref="A13:A14"/>
    <mergeCell ref="E13:E14"/>
    <mergeCell ref="F13:F14"/>
    <mergeCell ref="G13:G14"/>
    <mergeCell ref="H13:H14"/>
    <mergeCell ref="H19:H20"/>
    <mergeCell ref="I19:I20"/>
    <mergeCell ref="J13:J14"/>
    <mergeCell ref="F17:F18"/>
    <mergeCell ref="G17:G18"/>
    <mergeCell ref="H17:H18"/>
    <mergeCell ref="J19:J20"/>
    <mergeCell ref="I17:I18"/>
    <mergeCell ref="J17:J18"/>
    <mergeCell ref="I13:I14"/>
    <mergeCell ref="I21:I22"/>
    <mergeCell ref="J21:J22"/>
    <mergeCell ref="A19:A20"/>
    <mergeCell ref="C19:C20"/>
    <mergeCell ref="F23:F24"/>
    <mergeCell ref="G23:G24"/>
    <mergeCell ref="H23:H24"/>
    <mergeCell ref="I23:I24"/>
    <mergeCell ref="J23:J24"/>
    <mergeCell ref="A21:A22"/>
    <mergeCell ref="D21:D22"/>
    <mergeCell ref="F21:F22"/>
    <mergeCell ref="G21:G22"/>
    <mergeCell ref="H21:H22"/>
    <mergeCell ref="F19:F20"/>
    <mergeCell ref="G19:G20"/>
    <mergeCell ref="A23:A24"/>
    <mergeCell ref="E23:E24"/>
    <mergeCell ref="B40:B41"/>
    <mergeCell ref="B43:C43"/>
    <mergeCell ref="A45:A46"/>
    <mergeCell ref="B45:C45"/>
    <mergeCell ref="B46:C46"/>
    <mergeCell ref="B44:C44"/>
    <mergeCell ref="A28:A29"/>
    <mergeCell ref="A32:A33"/>
    <mergeCell ref="A36:A37"/>
    <mergeCell ref="A40:A41"/>
    <mergeCell ref="G36:I36"/>
    <mergeCell ref="B28:B29"/>
    <mergeCell ref="B32:B33"/>
    <mergeCell ref="G34:I35"/>
    <mergeCell ref="B36:B37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芦原</vt:lpstr>
      <vt:lpstr>清水</vt:lpstr>
      <vt:lpstr>明倫</vt:lpstr>
      <vt:lpstr>丹南 </vt:lpstr>
      <vt:lpstr>決勝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Mitsuhiko Endo</dc:creator>
  <cp:lastModifiedBy>user</cp:lastModifiedBy>
  <cp:lastPrinted>2021-02-07T15:29:06Z</cp:lastPrinted>
  <dcterms:created xsi:type="dcterms:W3CDTF">2006-01-15T09:00:57Z</dcterms:created>
  <dcterms:modified xsi:type="dcterms:W3CDTF">2021-02-09T12:57:43Z</dcterms:modified>
</cp:coreProperties>
</file>